
<file path=[Content_Types].xml><?xml version="1.0" encoding="utf-8"?>
<Types xmlns="http://schemas.openxmlformats.org/package/2006/content-types">
  <Default Extension="png" ContentType="image/png"/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3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首页" sheetId="1" r:id="rId3"/>
    <sheet name="区域整改回本周期计算器" sheetId="2" r:id="rId4"/>
    <sheet name="月均成本计算" sheetId="3" r:id="rId5"/>
    <sheet name="进销存联动" sheetId="4" r:id="rId6"/>
    <sheet name="采购成本" sheetId="5" r:id="rId7"/>
    <sheet name="网吧区域定价" sheetId="6" r:id="rId8"/>
    <sheet name="充送活动" sheetId="7" r:id="rId9"/>
    <sheet name="数据字典" sheetId="8" r:id="rId10"/>
    <sheet name="网吧区域营收测算 " sheetId="9" r:id="rId11"/>
    <sheet name="设备出售价计算器" sheetId="10" r:id="rId12"/>
    <sheet name="自制商品成本表" sheetId="11" r:id="rId13"/>
    <sheet name="WpsReserved_CellImgList" sheetId="12" state="hidden" r:id="rId14"/>
  </sheets>
  <definedNames>
    <definedName name="_xlnm._FilterDatabase" localSheetId="5" hidden="1">网吧区域定价!$C$3:$I$16</definedName>
  </definedNames>
  <calcPr calcId="191029" fullCalcOnLoad="1"/>
</workbook>
</file>

<file path=xl/sharedStrings.xml><?xml version="1.0" encoding="utf-8"?>
<sst xmlns="http://schemas.openxmlformats.org/spreadsheetml/2006/main" count="420" uniqueCount="420">
  <si>
    <t/>
  </si>
  <si>
    <t>集合开黑运营管理系统</t>
  </si>
  <si>
    <t>开源免费模板：可自由修改、复制与二次分发，未设置任何保护密码。
计算结果仅供经营参考，不构成任何法律或财务依据。
改动表名会同步影响引用它的下拉与统计，请按《教程对照单》操作。</t>
  </si>
  <si>
    <t>商品库存倒查系统</t>
  </si>
  <si>
    <t>月均成本计算器</t>
  </si>
  <si>
    <t>区域定价</t>
  </si>
  <si>
    <t>营收测算</t>
  </si>
  <si>
    <t>无系统自动化交接班表</t>
  </si>
  <si>
    <t>充送数据录入</t>
  </si>
  <si>
    <t>计费价录入</t>
  </si>
  <si>
    <t>设备成本录入</t>
  </si>
  <si>
    <t>使用建议：
① 每月另存一份新副本再录数，别在原表上覆盖历史数据
② 不要在登录了游戏或计费系统的机器上运行本表（部分自动化引用可能被识别为脚本）
③ 录入必须是真实数据，否则月度钩稽差项会直接暴露异常
④ 本段文字可删除</t>
  </si>
  <si>
    <t>（本表开源免费，可自由修改、复制与二次分发）</t>
  </si>
  <si>
    <t>年度天数</t>
  </si>
  <si>
    <t>整改成本回本周期测算计算器（四舍五入小数点后1位）</t>
  </si>
  <si>
    <t>数量</t>
  </si>
  <si>
    <t>区域</t>
  </si>
  <si>
    <t>区域卖价</t>
  </si>
  <si>
    <t>区域采购价</t>
  </si>
  <si>
    <t>输入实际付款</t>
  </si>
  <si>
    <t>主流客群</t>
  </si>
  <si>
    <t>折现金价</t>
  </si>
  <si>
    <t>月人次</t>
  </si>
  <si>
    <t>产值</t>
  </si>
  <si>
    <t>成本/天</t>
  </si>
  <si>
    <t>回款/天</t>
  </si>
  <si>
    <t>产值依据来源于营收测算</t>
  </si>
  <si>
    <t>年度月份</t>
  </si>
  <si>
    <t>区域01</t>
  </si>
  <si>
    <t>区域02</t>
  </si>
  <si>
    <t>月度天数</t>
  </si>
  <si>
    <t>区域03</t>
  </si>
  <si>
    <t>区域04</t>
  </si>
  <si>
    <t>区域05</t>
  </si>
  <si>
    <t>区域06</t>
  </si>
  <si>
    <t>区域07</t>
  </si>
  <si>
    <t>（开源模板 · 未设置任何保护密码，可自由修改）</t>
  </si>
  <si>
    <t>根据预期倒推客群</t>
  </si>
  <si>
    <t>此列自动计算</t>
  </si>
  <si>
    <t>整体回本周期测算（四舍五入小数点后1位）</t>
  </si>
  <si>
    <t>总投资</t>
  </si>
  <si>
    <t>月均成本</t>
  </si>
  <si>
    <t>网吧月营</t>
  </si>
  <si>
    <t>酒店</t>
  </si>
  <si>
    <t>机麻</t>
  </si>
  <si>
    <t>台球</t>
  </si>
  <si>
    <t>洗浴</t>
  </si>
  <si>
    <t>厨房</t>
  </si>
  <si>
    <t>水吧</t>
  </si>
  <si>
    <t>月毛利</t>
  </si>
  <si>
    <t>回款周期/月</t>
  </si>
  <si>
    <t>回款年</t>
  </si>
  <si>
    <t>期望回本周期倒推产值（四舍五入小数点后1位）</t>
  </si>
  <si>
    <t>区域采购价计算器</t>
  </si>
  <si>
    <t>设备数量</t>
  </si>
  <si>
    <t>区域，固定资产标识</t>
  </si>
  <si>
    <t>单机采购价</t>
  </si>
  <si>
    <t>单机售卖价</t>
  </si>
  <si>
    <t>区域售卖价</t>
  </si>
  <si>
    <t>填写实际发放</t>
  </si>
  <si>
    <t>当月工作人员</t>
  </si>
  <si>
    <t>当月考勤</t>
  </si>
  <si>
    <t>岗位</t>
  </si>
  <si>
    <t>实发薪资</t>
  </si>
  <si>
    <t>总面积</t>
  </si>
  <si>
    <t>集合开黑门店成本测算计算器（四舍五入小数点后1位）</t>
  </si>
  <si>
    <t>每平米</t>
  </si>
  <si>
    <t>类目</t>
  </si>
  <si>
    <t>金额/月</t>
  </si>
  <si>
    <t>均摊每日</t>
  </si>
  <si>
    <t>均摊每时</t>
  </si>
  <si>
    <t>租金</t>
  </si>
  <si>
    <t>成本项01</t>
  </si>
  <si>
    <t>物业费所含面积</t>
  </si>
  <si>
    <t>成本项02</t>
  </si>
  <si>
    <t>成本项03</t>
  </si>
  <si>
    <t>物业费</t>
  </si>
  <si>
    <t>成本项04</t>
  </si>
  <si>
    <t>成本项05</t>
  </si>
  <si>
    <t>仅需填入类目+白底区
即可自动计算所有成本</t>
  </si>
  <si>
    <t>成本项06</t>
  </si>
  <si>
    <t>日小时</t>
  </si>
  <si>
    <t>成本项07</t>
  </si>
  <si>
    <t>成本项08</t>
  </si>
  <si>
    <t>成本项09</t>
  </si>
  <si>
    <t>提成架构体系</t>
  </si>
  <si>
    <t>返回首页</t>
  </si>
  <si>
    <t>基薪</t>
  </si>
  <si>
    <t>好评1-5</t>
  </si>
  <si>
    <t>网费百3</t>
  </si>
  <si>
    <t>餐饮提成</t>
  </si>
  <si>
    <t>合计</t>
  </si>
  <si>
    <t>岗位01</t>
  </si>
  <si>
    <t>岗位03</t>
  </si>
  <si>
    <t>成本项10</t>
  </si>
  <si>
    <t>月薪</t>
  </si>
  <si>
    <t>日薪</t>
  </si>
  <si>
    <t>时薪</t>
  </si>
  <si>
    <t>养老</t>
  </si>
  <si>
    <t>医疗</t>
  </si>
  <si>
    <t>失业</t>
  </si>
  <si>
    <t>工伤</t>
  </si>
  <si>
    <t>生育</t>
  </si>
  <si>
    <t>公积金</t>
  </si>
  <si>
    <t>成本合计</t>
  </si>
  <si>
    <t>往期营业额</t>
  </si>
  <si>
    <t>利润点</t>
  </si>
  <si>
    <t>填入当地五险一金比例，自动计算人均薪资支出</t>
  </si>
  <si>
    <t>起缴额</t>
  </si>
  <si>
    <t>比例</t>
  </si>
  <si>
    <t>代缴额</t>
  </si>
  <si>
    <t>最低薪资</t>
  </si>
  <si>
    <t>最高工作时长</t>
  </si>
  <si>
    <t>最低时薪</t>
  </si>
  <si>
    <t>预估薪资成本</t>
  </si>
  <si>
    <t>人员</t>
  </si>
  <si>
    <t>薪资支出</t>
  </si>
  <si>
    <t>岗位02</t>
  </si>
  <si>
    <t>岗位04</t>
  </si>
  <si>
    <t>缴纳后经营困难个转企财政补贴或增值税减免</t>
  </si>
  <si>
    <t>补贴比例</t>
  </si>
  <si>
    <t>补贴周期</t>
  </si>
  <si>
    <t>封顶额</t>
  </si>
  <si>
    <t>总薪资支出合计</t>
  </si>
  <si>
    <t>租金补贴</t>
  </si>
  <si>
    <t>3年</t>
  </si>
  <si>
    <t>代账补贴</t>
  </si>
  <si>
    <t>经营奖励</t>
  </si>
  <si>
    <t>.</t>
  </si>
  <si>
    <t>品名</t>
  </si>
  <si>
    <t>商品条码</t>
  </si>
  <si>
    <t>进价</t>
  </si>
  <si>
    <t>售价</t>
  </si>
  <si>
    <t>月初库存</t>
  </si>
  <si>
    <t>月初库存
金额</t>
  </si>
  <si>
    <t>实际库存</t>
  </si>
  <si>
    <t>异常差数</t>
  </si>
  <si>
    <t>差额</t>
  </si>
  <si>
    <t>本月进货</t>
  </si>
  <si>
    <t>1号</t>
  </si>
  <si>
    <t>本月出货</t>
  </si>
  <si>
    <t>入账库存</t>
  </si>
  <si>
    <t>白班</t>
  </si>
  <si>
    <t>夜班</t>
  </si>
  <si>
    <t>庞</t>
  </si>
  <si>
    <t>一元</t>
  </si>
  <si>
    <t>两元</t>
  </si>
  <si>
    <t>3.5元</t>
  </si>
  <si>
    <t>5元</t>
  </si>
  <si>
    <t>6元</t>
  </si>
  <si>
    <t>8元</t>
  </si>
  <si>
    <t>槟榔</t>
  </si>
  <si>
    <t>瓶装水</t>
  </si>
  <si>
    <t>模糊计数耗材</t>
  </si>
  <si>
    <t>合计差额</t>
  </si>
  <si>
    <t>区域、固定资产标识</t>
  </si>
  <si>
    <t>显示器</t>
  </si>
  <si>
    <t>主板</t>
  </si>
  <si>
    <t>CPU</t>
  </si>
  <si>
    <t>显卡</t>
  </si>
  <si>
    <t>内存</t>
  </si>
  <si>
    <t>电源</t>
  </si>
  <si>
    <t>散热</t>
  </si>
  <si>
    <t>键盘</t>
  </si>
  <si>
    <t>鼠标</t>
  </si>
  <si>
    <t>耳机</t>
  </si>
  <si>
    <t>桌子</t>
  </si>
  <si>
    <t>沙发椅子</t>
  </si>
  <si>
    <t>拓展线</t>
  </si>
  <si>
    <t>支架</t>
  </si>
  <si>
    <t>备选外设</t>
  </si>
  <si>
    <t>开关</t>
  </si>
  <si>
    <t>装修均摊</t>
  </si>
  <si>
    <t>网吧区域定价</t>
  </si>
  <si>
    <t>包时活动（不建议限定等级，可以限定次数）</t>
  </si>
  <si>
    <t>类别</t>
  </si>
  <si>
    <t>时段01</t>
  </si>
  <si>
    <t>时段02</t>
  </si>
  <si>
    <t>时段03</t>
  </si>
  <si>
    <t>时段04</t>
  </si>
  <si>
    <t>定价</t>
  </si>
  <si>
    <t>填写各区域平均值，进行模糊统计，包时使用率太低，无太多参考价值</t>
  </si>
  <si>
    <t>如过需要计算精准数据还是建议选择营销系统</t>
  </si>
  <si>
    <t>根据采购</t>
  </si>
  <si>
    <t>根据采购区域名单</t>
  </si>
  <si>
    <t>自己填红字表头下方数据，7个还不够的就优化自己的会员体系，和包时</t>
  </si>
  <si>
    <t>会员等级</t>
  </si>
  <si>
    <t>不要搞太多等级区域又不同价，10个区域
7个等级，每个等级又有自己的充送比例，和计费折扣
就已经350种不唯一组合了，还没算包时呢</t>
  </si>
  <si>
    <t>做起方案来真的是
打脑壳</t>
  </si>
  <si>
    <t>等级01</t>
  </si>
  <si>
    <t>等级02</t>
  </si>
  <si>
    <t>等级03</t>
  </si>
  <si>
    <t>等级04</t>
  </si>
  <si>
    <t>等级05</t>
  </si>
  <si>
    <t>等级06</t>
  </si>
  <si>
    <t>等级07</t>
  </si>
  <si>
    <t>这里写入计费价，没有的不填</t>
  </si>
  <si>
    <t>充送活动录入表</t>
  </si>
  <si>
    <t>仅需填入空白底色数据</t>
  </si>
  <si>
    <t>只填写每个区域的
充，得两个内容</t>
  </si>
  <si>
    <t>空白单元格可插入图片
如会员等级LOGO或区域照片
点击插入选择图片，选择嵌入单元格
本文字可删除</t>
  </si>
  <si>
    <t>充</t>
  </si>
  <si>
    <t>送</t>
  </si>
  <si>
    <t>得</t>
  </si>
  <si>
    <t>小时价</t>
  </si>
  <si>
    <t>双重选择</t>
  </si>
  <si>
    <t>现金均价</t>
  </si>
  <si>
    <t>月度金额</t>
  </si>
  <si>
    <t>动态区域现金价测算表（数字字典不要修改内容）</t>
  </si>
  <si>
    <t>最好是估月均，不要看天的，差异会很大,按照历史最低平均值预估</t>
  </si>
  <si>
    <t>总小时数</t>
  </si>
  <si>
    <t>单机营收</t>
  </si>
  <si>
    <t>合计产值</t>
  </si>
  <si>
    <t>上机人次</t>
  </si>
  <si>
    <t>上机人数</t>
  </si>
  <si>
    <t>上座率</t>
  </si>
  <si>
    <t>翻台率</t>
  </si>
  <si>
    <t>单机时长</t>
  </si>
  <si>
    <t>人均时长</t>
  </si>
  <si>
    <t>人次</t>
  </si>
  <si>
    <t>计算总设备半数</t>
  </si>
  <si>
    <t>不显示产值，检查设备数量</t>
  </si>
  <si>
    <t>设备/固定资产标识成本计算</t>
  </si>
  <si>
    <t>吃饱饱系列</t>
  </si>
  <si>
    <t>单品01</t>
  </si>
  <si>
    <t>单品02</t>
  </si>
  <si>
    <t>单品03</t>
  </si>
  <si>
    <t>单品04</t>
  </si>
  <si>
    <t>单品05</t>
  </si>
  <si>
    <t>单品06</t>
  </si>
  <si>
    <t>单品07</t>
  </si>
  <si>
    <t>进货价</t>
  </si>
  <si>
    <t>成本</t>
  </si>
  <si>
    <t>自制饮品系列</t>
  </si>
  <si>
    <t>饮品01</t>
  </si>
  <si>
    <t>饮品02</t>
  </si>
  <si>
    <t>饮品03</t>
  </si>
  <si>
    <t>饮品04</t>
  </si>
  <si>
    <t>饮品05</t>
  </si>
  <si>
    <t>饮品06</t>
  </si>
  <si>
    <t>饮品07</t>
  </si>
  <si>
    <t>饮品08</t>
  </si>
  <si>
    <t>饮品09</t>
  </si>
  <si>
    <t>饮品10</t>
  </si>
  <si>
    <t>饮品11</t>
  </si>
  <si>
    <t>饮品12</t>
  </si>
  <si>
    <t>利润</t>
  </si>
  <si>
    <t>OP_DIV</t>
  </si>
  <si>
    <t>2</t>
  </si>
  <si>
    <t>集合开黑</t>
  </si>
  <si>
    <t>时段07</t>
  </si>
  <si>
    <t>时段06</t>
  </si>
  <si>
    <t>时段05</t>
  </si>
  <si>
    <r>
      <rPr>
        <rFont val="宋体"/>
        <charset val="134"/>
        <color theme="1"/>
        <sz val="11"/>
        <scheme val="minor"/>
      </rPr>
      <t>风险提示，</t>
    </r>
    <r>
      <rPr>
        <rFont val="宋体"/>
        <charset val="134"/>
        <color rgb="FFFF0000"/>
        <sz val="11"/>
        <scheme val="minor"/>
      </rPr>
      <t>员工追诉期两年，认人不认名</t>
    </r>
    <r>
      <rPr>
        <rFont val="宋体"/>
        <charset val="134"/>
        <color theme="1"/>
        <sz val="11"/>
        <scheme val="minor"/>
      </rPr>
      <t>，变更法人一定要签债务划分免责协议，</t>
    </r>
    <r>
      <rPr>
        <rFont val="宋体"/>
        <charset val="134"/>
        <color rgb="FFFF0000"/>
        <sz val="11"/>
        <scheme val="minor"/>
      </rPr>
      <t>均追诉原法人</t>
    </r>
    <r>
      <rPr>
        <rFont val="宋体"/>
        <charset val="134"/>
        <color theme="1"/>
        <sz val="11"/>
        <scheme val="minor"/>
      </rPr>
      <t xml:space="preserve">
极有可能与税务大数据结合，请尊规守法经营</t>
    </r>
  </si>
  <si>
    <r>
      <t>商品001</t>
    </r>
  </si>
  <si>
    <r>
      <t>SP001</t>
    </r>
  </si>
  <si>
    <r>
      <t>商品002</t>
    </r>
  </si>
  <si>
    <r>
      <t>SP002</t>
    </r>
  </si>
  <si>
    <r>
      <t>商品003</t>
    </r>
  </si>
  <si>
    <r>
      <t>SP003</t>
    </r>
  </si>
  <si>
    <r>
      <t>商品004</t>
    </r>
  </si>
  <si>
    <r>
      <t>SP004</t>
    </r>
  </si>
  <si>
    <r>
      <t>商品005</t>
    </r>
  </si>
  <si>
    <r>
      <t>SP005</t>
    </r>
  </si>
  <si>
    <r>
      <t>商品006</t>
    </r>
  </si>
  <si>
    <r>
      <t>SP006</t>
    </r>
  </si>
  <si>
    <r>
      <t>商品007</t>
    </r>
  </si>
  <si>
    <r>
      <t>SP007</t>
    </r>
  </si>
  <si>
    <r>
      <t>商品008</t>
    </r>
  </si>
  <si>
    <r>
      <t>SP008</t>
    </r>
  </si>
  <si>
    <r>
      <t>商品009</t>
    </r>
  </si>
  <si>
    <r>
      <t>SP009</t>
    </r>
  </si>
  <si>
    <r>
      <t>商品010</t>
    </r>
  </si>
  <si>
    <r>
      <t>SP010</t>
    </r>
  </si>
  <si>
    <r>
      <t>商品011</t>
    </r>
  </si>
  <si>
    <r>
      <t>商品012</t>
    </r>
  </si>
  <si>
    <r>
      <t>商品013</t>
    </r>
  </si>
  <si>
    <r>
      <t>SP011</t>
    </r>
  </si>
  <si>
    <r>
      <t>商品014</t>
    </r>
  </si>
  <si>
    <r>
      <t>SP012</t>
    </r>
  </si>
  <si>
    <r>
      <t>商品015</t>
    </r>
  </si>
  <si>
    <r>
      <t>SP013</t>
    </r>
  </si>
  <si>
    <r>
      <t>商品016</t>
    </r>
  </si>
  <si>
    <r>
      <t>SP014</t>
    </r>
  </si>
  <si>
    <r>
      <t>商品017</t>
    </r>
  </si>
  <si>
    <r>
      <t>SP015</t>
    </r>
  </si>
  <si>
    <r>
      <t>商品018</t>
    </r>
  </si>
  <si>
    <r>
      <t>SP016</t>
    </r>
  </si>
  <si>
    <r>
      <t>商品019</t>
    </r>
  </si>
  <si>
    <r>
      <t>SP017</t>
    </r>
  </si>
  <si>
    <r>
      <t>商品020</t>
    </r>
  </si>
  <si>
    <r>
      <t>SP018</t>
    </r>
  </si>
  <si>
    <r>
      <t>商品021</t>
    </r>
  </si>
  <si>
    <r>
      <t>SP019</t>
    </r>
  </si>
  <si>
    <r>
      <t>商品022</t>
    </r>
  </si>
  <si>
    <r>
      <t>SP020</t>
    </r>
  </si>
  <si>
    <r>
      <t>商品023</t>
    </r>
  </si>
  <si>
    <r>
      <t>SP021</t>
    </r>
  </si>
  <si>
    <r>
      <t>商品024</t>
    </r>
  </si>
  <si>
    <r>
      <t>SP022</t>
    </r>
  </si>
  <si>
    <r>
      <t>商品025</t>
    </r>
  </si>
  <si>
    <r>
      <t>SP023</t>
    </r>
  </si>
  <si>
    <r>
      <t>商品026</t>
    </r>
  </si>
  <si>
    <r>
      <t>SP024</t>
    </r>
  </si>
  <si>
    <r>
      <t>商品027</t>
    </r>
  </si>
  <si>
    <r>
      <t>SP025</t>
    </r>
  </si>
  <si>
    <r>
      <t>商品028</t>
    </r>
  </si>
  <si>
    <r>
      <t>SP026</t>
    </r>
  </si>
  <si>
    <r>
      <t>商品029</t>
    </r>
  </si>
  <si>
    <r>
      <t>SP027</t>
    </r>
  </si>
  <si>
    <r>
      <t>商品030</t>
    </r>
  </si>
  <si>
    <r>
      <t>SP028</t>
    </r>
  </si>
  <si>
    <r>
      <t>商品031</t>
    </r>
  </si>
  <si>
    <r>
      <t>SP029</t>
    </r>
  </si>
  <si>
    <r>
      <t>商品032</t>
    </r>
  </si>
  <si>
    <r>
      <t>SP030</t>
    </r>
  </si>
  <si>
    <r>
      <t>商品033</t>
    </r>
  </si>
  <si>
    <r>
      <t>SP031</t>
    </r>
  </si>
  <si>
    <r>
      <t>商品034</t>
    </r>
  </si>
  <si>
    <r>
      <t>SP032</t>
    </r>
  </si>
  <si>
    <r>
      <t>商品035</t>
    </r>
  </si>
  <si>
    <r>
      <t>SP033</t>
    </r>
  </si>
  <si>
    <r>
      <t>商品036</t>
    </r>
  </si>
  <si>
    <r>
      <t>商品037</t>
    </r>
  </si>
  <si>
    <r>
      <t>SP034</t>
    </r>
  </si>
  <si>
    <r>
      <t>商品038</t>
    </r>
  </si>
  <si>
    <r>
      <t>SP035</t>
    </r>
  </si>
  <si>
    <r>
      <t>商品039</t>
    </r>
  </si>
  <si>
    <r>
      <t>SP036</t>
    </r>
  </si>
  <si>
    <r>
      <t>商品040</t>
    </r>
  </si>
  <si>
    <r>
      <t>SP037</t>
    </r>
  </si>
  <si>
    <r>
      <t>商品041</t>
    </r>
  </si>
  <si>
    <r>
      <t>商品042</t>
    </r>
  </si>
  <si>
    <r>
      <t>商品043</t>
    </r>
  </si>
  <si>
    <r>
      <t>商品044</t>
    </r>
  </si>
  <si>
    <r>
      <t>商品045</t>
    </r>
  </si>
  <si>
    <r>
      <t>商品046</t>
    </r>
  </si>
  <si>
    <r>
      <t>商品047</t>
    </r>
  </si>
  <si>
    <r>
      <t>商品048</t>
    </r>
  </si>
  <si>
    <r>
      <t>商品049</t>
    </r>
  </si>
  <si>
    <r>
      <t>商品050</t>
    </r>
  </si>
  <si>
    <r>
      <t>商品051</t>
    </r>
  </si>
  <si>
    <r>
      <t>商品052</t>
    </r>
  </si>
  <si>
    <r>
      <t>商品053</t>
    </r>
  </si>
  <si>
    <r>
      <t>SP038</t>
    </r>
  </si>
  <si>
    <r>
      <t>商品054</t>
    </r>
  </si>
  <si>
    <r>
      <t>SP039</t>
    </r>
  </si>
  <si>
    <r>
      <t>商品055</t>
    </r>
  </si>
  <si>
    <r>
      <t>SP040</t>
    </r>
  </si>
  <si>
    <r>
      <t>商品056</t>
    </r>
  </si>
  <si>
    <r>
      <t>SP041</t>
    </r>
  </si>
  <si>
    <r>
      <t>商品057</t>
    </r>
  </si>
  <si>
    <r>
      <t>SP042</t>
    </r>
  </si>
  <si>
    <r>
      <t>商品058</t>
    </r>
  </si>
  <si>
    <r>
      <t>SP043</t>
    </r>
  </si>
  <si>
    <r>
      <rPr>
        <rFont val="方正公文小标宋"/>
        <charset val="134"/>
        <b val="1"/>
        <color theme="1"/>
        <sz val="14"/>
      </rPr>
      <t>设备/固定资产标识成本计算，</t>
    </r>
    <r>
      <rPr>
        <rFont val="方正公文小标宋"/>
        <charset val="134"/>
        <b val="1"/>
        <color rgb="FFFF0000"/>
        <sz val="14"/>
      </rPr>
      <t>设备数量不要填错，不要填不知道的金额，模糊填写到时候又改</t>
    </r>
  </si>
  <si>
    <r>
      <t>时段05</t>
    </r>
  </si>
  <si>
    <r>
      <t>时段06</t>
    </r>
  </si>
  <si>
    <r>
      <t>时段07</t>
    </r>
  </si>
  <si>
    <r>
      <t>配置001</t>
    </r>
  </si>
  <si>
    <r>
      <t>配置002</t>
    </r>
  </si>
  <si>
    <r>
      <t>配置003</t>
    </r>
  </si>
  <si>
    <r>
      <t>配置004</t>
    </r>
  </si>
  <si>
    <r>
      <t>配置005</t>
    </r>
  </si>
  <si>
    <r>
      <t>配置006</t>
    </r>
  </si>
  <si>
    <r>
      <t>配置007</t>
    </r>
  </si>
  <si>
    <r>
      <t>配置008</t>
    </r>
  </si>
  <si>
    <r>
      <t>配置009</t>
    </r>
  </si>
  <si>
    <r>
      <t>配置010</t>
    </r>
  </si>
  <si>
    <r>
      <t>配置011</t>
    </r>
  </si>
  <si>
    <r>
      <t>配置012</t>
    </r>
  </si>
  <si>
    <r>
      <t>配置013</t>
    </r>
  </si>
  <si>
    <r>
      <t>配置014</t>
    </r>
  </si>
  <si>
    <r>
      <t>配置015</t>
    </r>
  </si>
  <si>
    <r>
      <t>配置016</t>
    </r>
  </si>
  <si>
    <r>
      <t>配置017</t>
    </r>
  </si>
  <si>
    <r>
      <t>配置018</t>
    </r>
  </si>
  <si>
    <r>
      <t>配置019</t>
    </r>
  </si>
  <si>
    <r>
      <t>配置020</t>
    </r>
  </si>
  <si>
    <r>
      <t>配置021</t>
    </r>
  </si>
  <si>
    <r>
      <t>配置022</t>
    </r>
  </si>
  <si>
    <r>
      <t>配置023</t>
    </r>
  </si>
  <si>
    <r>
      <t>配置024</t>
    </r>
  </si>
  <si>
    <r>
      <t>配置025</t>
    </r>
  </si>
  <si>
    <r>
      <t>配置026</t>
    </r>
  </si>
  <si>
    <r>
      <t>配置027</t>
    </r>
  </si>
  <si>
    <r>
      <t>配置028</t>
    </r>
  </si>
  <si>
    <r>
      <t>配置029</t>
    </r>
  </si>
  <si>
    <r>
      <t>配置030</t>
    </r>
  </si>
  <si>
    <r>
      <t>配置031</t>
    </r>
  </si>
  <si>
    <r>
      <t>配置032</t>
    </r>
  </si>
  <si>
    <r>
      <t>配置033</t>
    </r>
  </si>
  <si>
    <r>
      <t>配置034</t>
    </r>
  </si>
  <si>
    <r>
      <t>配置035</t>
    </r>
  </si>
  <si>
    <r>
      <t>配置036</t>
    </r>
  </si>
  <si>
    <r>
      <t>配置037</t>
    </r>
  </si>
  <si>
    <r>
      <t>配置038</t>
    </r>
  </si>
  <si>
    <r>
      <t>配置039</t>
    </r>
  </si>
  <si>
    <r>
      <t>配置040</t>
    </r>
  </si>
  <si>
    <r>
      <t>配置041</t>
    </r>
  </si>
  <si>
    <r>
      <t>配置042</t>
    </r>
  </si>
  <si>
    <r>
      <t>配置043</t>
    </r>
  </si>
  <si>
    <r>
      <t>配置044</t>
    </r>
  </si>
  <si>
    <r>
      <t>配置045</t>
    </r>
  </si>
  <si>
    <r>
      <t>配置046</t>
    </r>
  </si>
  <si>
    <r>
      <t>配置047</t>
    </r>
  </si>
  <si>
    <r>
      <t>配置048</t>
    </r>
  </si>
  <si>
    <r>
      <t>配置049</t>
    </r>
  </si>
  <si>
    <r>
      <t>配置050</t>
    </r>
  </si>
  <si>
    <r>
      <t>配置051</t>
    </r>
  </si>
  <si>
    <r>
      <t>配置052</t>
    </r>
  </si>
  <si>
    <r>
      <t>配置053</t>
    </r>
  </si>
  <si>
    <r>
      <t>配置054</t>
    </r>
  </si>
  <si>
    <r>
      <t>配置055</t>
    </r>
  </si>
  <si>
    <r>
      <t>配置056</t>
    </r>
  </si>
  <si>
    <r>
      <t>配置057</t>
    </r>
  </si>
  <si>
    <r>
      <t>配置058</t>
    </r>
  </si>
  <si>
    <r>
      <t>配置059</t>
    </r>
  </si>
  <si>
    <r>
      <t>配置060</t>
    </r>
  </si>
  <si>
    <r>
      <t>配置061</t>
    </r>
  </si>
</sst>
</file>

<file path=xl/styles.xml><?xml version="1.0" encoding="utf-8"?>
<styleSheet xmlns="http://schemas.openxmlformats.org/spreadsheetml/2006/main">
  <numFmts count="12">
    <numFmt numFmtId="300" formatCode="0.0_ "/>
    <numFmt numFmtId="301" formatCode="0.00_ ;[Red]\-0.00\ "/>
    <numFmt numFmtId="302" formatCode="0_ ;[Red]\-0\ "/>
    <numFmt numFmtId="303" formatCode="0.00_ "/>
    <numFmt numFmtId="304" formatCode="0.0_ ;[Red]\-0.0\ "/>
    <numFmt numFmtId="305" formatCode="0_ "/>
    <numFmt numFmtId="306" formatCode="General"/>
    <numFmt numFmtId="307" formatCode="_ * #,##0_ ;_ * \-#,##0_ ;_ * &quot;-&quot;_ ;_ @_ "/>
    <numFmt numFmtId="308" formatCode="_ &quot;￥&quot;* #,##0_ ;_ &quot;￥&quot;* \-#,##0_ ;_ &quot;￥&quot;* &quot;-&quot;_ ;_ @_ "/>
    <numFmt numFmtId="309" formatCode="_ &quot;￥&quot;* #,##0.00_ ;_ &quot;￥&quot;* \-#,##0.00_ ;_ &quot;￥&quot;* &quot;-&quot;??_ ;_ @_ "/>
    <numFmt numFmtId="310" formatCode="_ * #,##0.00_ ;_ * \-#,##0.00_ ;_ * &quot;-&quot;??_ ;_ @_ "/>
    <numFmt numFmtId="311" formatCode="0%"/>
  </numFmts>
  <fonts count="82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color rgb="FF000000"/>
      <sz val="11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1"/>
      <sz val="11"/>
      <scheme val="minor"/>
    </font>
    <font>
      <name val="宋体"/>
      <charset val="134"/>
      <color theme="1"/>
      <sz val="20"/>
      <scheme val="minor"/>
    </font>
    <font>
      <name val="宋体"/>
      <charset val="134"/>
      <b val="1"/>
      <color theme="5"/>
      <sz val="11"/>
      <scheme val="minor"/>
    </font>
    <font>
      <name val="宋体"/>
      <charset val="134"/>
      <b val="1"/>
      <color theme="5"/>
      <sz val="11"/>
    </font>
    <font>
      <name val="宋体"/>
      <charset val="134"/>
      <color rgb="FF000000"/>
      <sz val="11"/>
      <scheme val="minor"/>
    </font>
    <font>
      <name val="宋体"/>
      <charset val="134"/>
      <color rgb="FFFF0000"/>
      <sz val="11"/>
      <scheme val="minor"/>
    </font>
    <font>
      <name val="宋体"/>
      <charset val="134"/>
      <color theme="1"/>
      <sz val="10"/>
      <scheme val="minor"/>
    </font>
    <font>
      <name val="宋体"/>
      <charset val="134"/>
      <b val="1"/>
      <color rgb="FFFFFFFF"/>
      <sz val="10"/>
      <scheme val="minor"/>
    </font>
    <font>
      <name val="宋体"/>
      <charset val="134"/>
      <b val="1"/>
      <color rgb="FFFFFFFF"/>
      <sz val="11"/>
      <scheme val="minor"/>
    </font>
    <font>
      <name val="方正公文小标宋"/>
      <charset val="134"/>
      <color rgb="FF000000"/>
      <sz val="11"/>
    </font>
    <font>
      <name val="宋体"/>
      <charset val="134"/>
      <b val="1"/>
      <color theme="0"/>
      <sz val="11"/>
      <scheme val="minor"/>
    </font>
    <font>
      <name val="宋体"/>
      <charset val="134"/>
      <color theme="0"/>
      <sz val="11"/>
      <scheme val="minor"/>
    </font>
    <font>
      <name val="宋体"/>
      <charset val="134"/>
      <b val="1"/>
      <color theme="0"/>
      <sz val="12"/>
      <scheme val="minor"/>
    </font>
    <font>
      <name val="宋体"/>
      <charset val="134"/>
      <b val="1"/>
      <color theme="5"/>
      <sz val="12"/>
      <scheme val="minor"/>
    </font>
    <font>
      <name val="宋体"/>
      <charset val="134"/>
      <b val="1"/>
      <color theme="5"/>
      <sz val="22"/>
      <scheme val="minor"/>
    </font>
    <font>
      <name val="宋体"/>
      <charset val="134"/>
      <b val="1"/>
      <color theme="5"/>
      <sz val="24"/>
      <scheme val="minor"/>
    </font>
    <font>
      <name val="宋体"/>
      <charset val="134"/>
      <b val="1"/>
      <color rgb="FF000000"/>
      <sz val="16"/>
      <scheme val="minor"/>
    </font>
    <font>
      <name val="宋体"/>
      <charset val="134"/>
      <b val="1"/>
      <color theme="0"/>
      <sz val="14"/>
      <scheme val="minor"/>
    </font>
    <font>
      <name val="宋体"/>
      <charset val="134"/>
      <b val="1"/>
      <color theme="1"/>
      <sz val="14"/>
      <scheme val="minor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sz val="12"/>
    </font>
    <font>
      <name val="宋体"/>
      <charset val="134"/>
      <b val="1"/>
      <color rgb="FF000000"/>
      <sz val="11"/>
    </font>
    <font>
      <name val="宋体"/>
      <charset val="134"/>
      <b val="1"/>
      <color rgb="FF00B0F0"/>
      <sz val="11"/>
    </font>
    <font>
      <name val="宋体"/>
      <charset val="134"/>
      <b val="1"/>
      <color rgb="FFF1AF4F"/>
      <sz val="11"/>
    </font>
    <font>
      <name val="宋体"/>
      <charset val="134"/>
      <sz val="12"/>
    </font>
    <font>
      <name val="宋体"/>
      <charset val="134"/>
      <b val="1"/>
      <color rgb="FFFF0000"/>
      <sz val="12"/>
    </font>
    <font>
      <name val="宋体"/>
      <charset val="134"/>
      <b val="1"/>
      <sz val="22"/>
    </font>
    <font>
      <name val="宋体"/>
      <charset val="134"/>
      <b val="1"/>
      <color rgb="FFFF0000"/>
      <sz val="28"/>
    </font>
    <font>
      <name val="宋体"/>
      <charset val="134"/>
      <b val="1"/>
      <sz val="14"/>
    </font>
    <font>
      <name val="宋体"/>
      <charset val="134"/>
      <b val="1"/>
      <color rgb="FF000000"/>
      <sz val="16"/>
    </font>
    <font>
      <name val="宋体"/>
      <charset val="134"/>
      <b val="1"/>
      <color rgb="FFFF0000"/>
      <sz val="20"/>
    </font>
    <font>
      <name val="方正公文小标宋"/>
      <charset val="134"/>
      <b val="1"/>
      <color theme="1"/>
      <sz val="14"/>
    </font>
    <font>
      <name val="方正公文小标宋"/>
      <charset val="134"/>
      <b val="1"/>
      <color theme="1"/>
      <sz val="11"/>
    </font>
    <font>
      <name val="方正公文小标宋"/>
      <charset val="134"/>
      <b val="1"/>
      <sz val="12"/>
    </font>
    <font>
      <name val="方正公文小标宋"/>
      <charset val="134"/>
      <color theme="1"/>
      <sz val="11"/>
    </font>
    <font>
      <name val="宋体"/>
      <charset val="134"/>
      <b val="1"/>
      <color theme="1"/>
      <sz val="12"/>
      <scheme val="minor"/>
    </font>
    <font>
      <name val="宋体"/>
      <charset val="134"/>
      <color theme="1"/>
      <sz val="11"/>
    </font>
    <font>
      <name val="宋体"/>
      <charset val="134"/>
      <color rgb="FFFFFFFF"/>
      <sz val="11"/>
      <scheme val="minor"/>
    </font>
    <font>
      <name val="宋体"/>
      <charset val="134"/>
      <color theme="1"/>
      <sz val="12"/>
      <scheme val="minor"/>
    </font>
    <font>
      <name val="微软雅黑"/>
      <charset val="134"/>
      <b val="1"/>
      <color theme="1"/>
      <sz val="11"/>
    </font>
    <font>
      <name val="微软雅黑"/>
      <charset val="134"/>
      <b val="1"/>
      <color theme="1"/>
      <sz val="9"/>
    </font>
    <font>
      <name val="微软雅黑"/>
      <charset val="134"/>
      <b val="1"/>
      <color rgb="FFFF0000"/>
      <sz val="11"/>
    </font>
    <font>
      <name val="微软雅黑"/>
      <charset val="134"/>
      <b val="1"/>
      <color rgb="FFFF0000"/>
      <sz val="9"/>
    </font>
    <font>
      <name val="微软雅黑"/>
      <charset val="134"/>
      <b val="1"/>
      <sz val="24"/>
    </font>
    <font>
      <name val="微软雅黑"/>
      <charset val="134"/>
      <b val="1"/>
      <color theme="1"/>
      <sz val="24"/>
    </font>
    <font>
      <name val="微软雅黑"/>
      <charset val="134"/>
      <color theme="1"/>
      <sz val="11"/>
    </font>
    <font>
      <name val="微软雅黑"/>
      <charset val="134"/>
      <color theme="1"/>
      <sz val="9"/>
    </font>
    <font>
      <name val="微软雅黑"/>
      <charset val="134"/>
      <color rgb="FFFF0000"/>
      <sz val="11"/>
    </font>
    <font>
      <name val="微软雅黑"/>
      <charset val="134"/>
      <color rgb="FFFF0000"/>
      <sz val="9"/>
    </font>
    <font>
      <name val="微软雅黑"/>
      <charset val="134"/>
      <sz val="11"/>
    </font>
    <font>
      <name val="微软雅黑"/>
      <charset val="134"/>
      <sz val="9"/>
    </font>
    <font>
      <name val="宋体"/>
      <charset val="134"/>
      <color theme="1"/>
      <sz val="9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b val="1"/>
      <color rgb="FFFF0000"/>
      <sz val="11"/>
      <scheme val="minor"/>
    </font>
    <font>
      <name val="宋体"/>
      <charset val="134"/>
      <sz val="11"/>
      <scheme val="minor"/>
    </font>
    <font>
      <color rgb="FFFFFFFF"/>
    </font>
    <font>
      <color rgb="FFFF0000"/>
    </font>
    <font>
      <color theme="0"/>
    </font>
    <font>
      <name val="宋体"/>
      <charset val="134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color rgb="FF3F3F76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0000FF"/>
      <sz val="11"/>
      <u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FF0000"/>
      <sz val="11"/>
      <scheme val="minor"/>
    </font>
    <font>
      <name val="宋体"/>
      <charset val="0"/>
      <b val="1"/>
      <color rgb="FFFFFFFF"/>
      <sz val="11"/>
      <scheme val="minor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FF"/>
        <bgColor indexed="64"/>
      </patternFill>
    </fill>
    <fill>
      <gradientFill>
        <stop position="0">
          <color theme="4" tint="0.9"/>
        </stop>
        <stop position="1">
          <color rgb="FFFFF1EB"/>
        </stop>
      </gradientFill>
    </fill>
    <fill>
      <gradientFill degree="90">
        <stop position="0">
          <color theme="4" tint="0.9"/>
        </stop>
        <stop position="1">
          <color rgb="FFFFF1EB"/>
        </stop>
      </gradientFill>
    </fill>
    <fill>
      <gradientFill>
        <stop position="0">
          <color theme="4"/>
        </stop>
        <stop position="1">
          <color rgb="FFFF7F50"/>
        </stop>
      </gradientFill>
    </fill>
    <fill>
      <gradientFill>
        <stop position="0">
          <color theme="4"/>
        </stop>
        <stop position="1">
          <color rgb="FFFFC0CB"/>
        </stop>
      </gradientFill>
    </fill>
    <fill>
      <patternFill patternType="solid">
        <fgColor theme="5"/>
        <bgColor indexed="64"/>
      </patternFill>
    </fill>
    <fill>
      <patternFill patternType="solid">
        <fgColor rgb="FFFF881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7860C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1AF4F"/>
        <bgColor indexed="64"/>
      </patternFill>
    </fill>
    <fill>
      <patternFill patternType="solid">
        <fgColor rgb="FFFD5C0C"/>
        <bgColor indexed="64"/>
      </patternFill>
    </fill>
    <fill>
      <patternFill patternType="solid">
        <fgColor rgb="FFFCAD36"/>
        <bgColor indexed="64"/>
      </patternFill>
    </fill>
    <fill>
      <patternFill patternType="solid">
        <bgColor rgb="FFFFC7CE"/>
      </patternFill>
    </fill>
    <fill>
      <patternFill patternType="solid">
        <bgColor theme="0"/>
      </patternFill>
    </fill>
    <fill>
      <patternFill patternType="none"/>
    </fill>
    <fill>
      <patternFill patternType="solid">
        <fgColor theme="9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4"/>
        <bgColor indexed="64"/>
      </patternFill>
    </fill>
  </fills>
  <borders count="231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rgb="FFF7860C"/>
      </right>
      <top/>
      <bottom/>
      <diagonal/>
    </border>
    <border>
      <left style="medium">
        <color auto="1"/>
      </left>
      <right/>
      <top/>
      <bottom style="medium">
        <color rgb="FFF7860C"/>
      </bottom>
      <diagonal/>
    </border>
    <border>
      <left/>
      <right/>
      <top/>
      <bottom style="medium">
        <color rgb="FFF7860C"/>
      </bottom>
      <diagonal/>
    </border>
    <border>
      <left/>
      <right style="medium">
        <color rgb="FFF7860C"/>
      </right>
      <top/>
      <bottom style="medium">
        <color rgb="FFF7860C"/>
      </bottom>
      <diagonal/>
    </border>
    <border>
      <left style="medium">
        <color rgb="FFF7860C"/>
      </left>
      <right/>
      <top/>
      <bottom/>
      <diagonal/>
    </border>
    <border>
      <left style="medium">
        <color rgb="FFF7860C"/>
      </left>
      <right/>
      <top style="thin">
        <color theme="5"/>
      </top>
      <bottom style="thin">
        <color theme="5"/>
      </bottom>
      <diagonal/>
    </border>
    <border>
      <left style="thin">
        <color rgb="FFFD5C0C"/>
      </left>
      <right style="thin">
        <color rgb="FFFD5C0C"/>
      </right>
      <top style="thin">
        <color rgb="FFFD5C0C"/>
      </top>
      <bottom style="thin">
        <color rgb="FFFD5C0C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medium">
        <color rgb="FFF7860C"/>
      </right>
      <top style="thin">
        <color theme="5"/>
      </top>
      <bottom style="thin">
        <color theme="5"/>
      </bottom>
      <diagonal/>
    </border>
    <border>
      <left style="medium">
        <color rgb="FFF7860C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rgb="FFF7860C"/>
      </right>
      <top/>
      <bottom style="thin">
        <color auto="1"/>
      </bottom>
      <diagonal/>
    </border>
    <border>
      <left style="medium">
        <color rgb="FFF7860C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F7860C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rgb="FFF7860C"/>
      </right>
      <top/>
      <bottom/>
      <diagonal/>
    </border>
    <border>
      <left style="medium">
        <color rgb="FFFD5C0C"/>
      </left>
      <right/>
      <top style="medium">
        <color rgb="FFFD5C0C"/>
      </top>
      <bottom style="medium">
        <color rgb="FFFD5C0C"/>
      </bottom>
      <diagonal/>
    </border>
    <border>
      <left/>
      <right/>
      <top/>
      <bottom style="medium">
        <color rgb="FFFD5C0C"/>
      </bottom>
      <diagonal/>
    </border>
    <border>
      <left/>
      <right/>
      <top style="medium">
        <color rgb="FFFD5C0C"/>
      </top>
      <bottom style="medium">
        <color rgb="FFFD5C0C"/>
      </bottom>
      <diagonal/>
    </border>
    <border>
      <left/>
      <right style="medium">
        <color rgb="FFFD5C0C"/>
      </right>
      <top style="medium">
        <color rgb="FFFD5C0C"/>
      </top>
      <bottom style="medium">
        <color rgb="FFFD5C0C"/>
      </bottom>
      <diagonal/>
    </border>
    <border>
      <left/>
      <right/>
      <top/>
      <bottom style="medium">
        <color theme="4"/>
      </bottom>
      <diagonal/>
    </border>
    <border>
      <left style="medium">
        <color rgb="FFF7860C"/>
      </left>
      <right/>
      <top style="medium">
        <color rgb="FFF7860C"/>
      </top>
      <bottom style="medium">
        <color rgb="FFF7860C"/>
      </bottom>
      <diagonal/>
    </border>
    <border>
      <left/>
      <right/>
      <top style="medium">
        <color rgb="FFF7860C"/>
      </top>
      <bottom style="medium">
        <color rgb="FFF7860C"/>
      </bottom>
      <diagonal/>
    </border>
    <border>
      <left/>
      <right style="medium">
        <color rgb="FFF7860C"/>
      </right>
      <top style="medium">
        <color rgb="FFF7860C"/>
      </top>
      <bottom style="medium">
        <color rgb="FFF7860C"/>
      </bottom>
      <diagonal/>
    </border>
    <border>
      <left style="medium">
        <color rgb="FFF7860C"/>
      </left>
      <right style="medium">
        <color theme="5"/>
      </right>
      <top/>
      <bottom/>
      <diagonal/>
    </border>
    <border>
      <left style="thin">
        <color theme="5" tint="0.6"/>
      </left>
      <right style="medium">
        <color theme="5"/>
      </right>
      <top/>
      <bottom/>
      <diagonal/>
    </border>
    <border>
      <left style="thin">
        <color theme="5" tint="0.6"/>
      </left>
      <right style="medium">
        <color rgb="FFF7860C"/>
      </right>
      <top/>
      <bottom/>
      <diagonal/>
    </border>
    <border>
      <left style="medium">
        <color theme="5"/>
      </left>
      <right/>
      <top style="medium">
        <color theme="5"/>
      </top>
      <bottom style="thin">
        <color theme="5" tint="0.6"/>
      </bottom>
      <diagonal/>
    </border>
    <border>
      <left style="medium">
        <color rgb="FFF7860C"/>
      </left>
      <right style="medium">
        <color rgb="FFF7860C"/>
      </right>
      <top style="medium">
        <color rgb="FFF7860C"/>
      </top>
      <bottom style="medium">
        <color rgb="FFF7860C"/>
      </bottom>
      <diagonal/>
    </border>
    <border>
      <left style="medium">
        <color rgb="FFF7860C"/>
      </left>
      <right/>
      <top style="medium">
        <color rgb="FFF7860C"/>
      </top>
      <bottom style="thin">
        <color theme="5" tint="0.6"/>
      </bottom>
      <diagonal/>
    </border>
    <border>
      <left style="medium">
        <color rgb="FFF7860C"/>
      </left>
      <right style="medium">
        <color rgb="FFF7860C"/>
      </right>
      <top style="medium">
        <color rgb="FFF7860C"/>
      </top>
      <bottom style="thin">
        <color theme="5" tint="0.6"/>
      </bottom>
      <diagonal/>
    </border>
    <border>
      <left/>
      <right style="medium">
        <color rgb="FFF7860C"/>
      </right>
      <top style="medium">
        <color rgb="FFF7860C"/>
      </top>
      <bottom style="thin">
        <color theme="5" tint="0.6"/>
      </bottom>
      <diagonal/>
    </border>
    <border>
      <left/>
      <right style="medium">
        <color theme="5"/>
      </right>
      <top/>
      <bottom style="thin">
        <color theme="5" tint="0.6"/>
      </bottom>
      <diagonal/>
    </border>
    <border>
      <left style="medium">
        <color theme="5"/>
      </left>
      <right style="thin">
        <color theme="5" tint="0.6"/>
      </right>
      <top/>
      <bottom/>
      <diagonal/>
    </border>
    <border>
      <left style="thin">
        <color theme="5" tint="0.6"/>
      </left>
      <right style="thin">
        <color theme="5" tint="0.6"/>
      </right>
      <top/>
      <bottom style="thin">
        <color theme="5"/>
      </bottom>
      <diagonal/>
    </border>
    <border>
      <left style="thin">
        <color theme="5" tint="0.6"/>
      </left>
      <right style="medium">
        <color theme="5"/>
      </right>
      <top/>
      <bottom style="thin">
        <color theme="5"/>
      </bottom>
      <diagonal/>
    </border>
    <border>
      <left style="medium">
        <color rgb="FFF7860C"/>
      </left>
      <right/>
      <top/>
      <bottom style="thin">
        <color theme="5" tint="0.6"/>
      </bottom>
      <diagonal/>
    </border>
    <border>
      <left style="medium">
        <color rgb="FFF7860C"/>
      </left>
      <right style="medium">
        <color rgb="FFF7860C"/>
      </right>
      <top/>
      <bottom style="thin">
        <color theme="5" tint="0.6"/>
      </bottom>
      <diagonal/>
    </border>
    <border>
      <left/>
      <right style="medium">
        <color rgb="FFF7860C"/>
      </right>
      <top/>
      <bottom style="thin">
        <color theme="5" tint="0.6"/>
      </bottom>
      <diagonal/>
    </border>
    <border>
      <left style="medium">
        <color theme="5"/>
      </left>
      <right/>
      <top style="thin">
        <color theme="5" tint="0.6"/>
      </top>
      <bottom style="thin">
        <color theme="5" tint="0.6"/>
      </bottom>
      <diagonal/>
    </border>
    <border>
      <left/>
      <right style="medium">
        <color theme="5"/>
      </right>
      <top style="thin">
        <color theme="5" tint="0.6"/>
      </top>
      <bottom style="thin">
        <color theme="5" tint="0.6"/>
      </bottom>
      <diagonal/>
    </border>
    <border>
      <left style="medium">
        <color rgb="FFFD5C0C"/>
      </left>
      <right style="medium">
        <color rgb="FFFD5C0C"/>
      </right>
      <top style="medium">
        <color rgb="FFFD5C0C"/>
      </top>
      <bottom style="thin">
        <color theme="5" tint="0.6"/>
      </bottom>
      <diagonal/>
    </border>
    <border>
      <left/>
      <right/>
      <top/>
      <bottom style="thin">
        <color theme="5" tint="0.6"/>
      </bottom>
      <diagonal/>
    </border>
    <border>
      <left style="medium">
        <color rgb="FFFD5C0C"/>
      </left>
      <right style="medium">
        <color rgb="FFFD5C0C"/>
      </right>
      <top style="thin">
        <color theme="5" tint="0.6"/>
      </top>
      <bottom style="thin">
        <color theme="5" tint="0.6"/>
      </bottom>
      <diagonal/>
    </border>
    <border>
      <left/>
      <right/>
      <top style="thin">
        <color theme="5" tint="0.6"/>
      </top>
      <bottom style="thin">
        <color theme="5" tint="0.6"/>
      </bottom>
      <diagonal/>
    </border>
    <border>
      <left style="medium">
        <color theme="5"/>
      </left>
      <right/>
      <top style="thin">
        <color theme="5" tint="0.6"/>
      </top>
      <bottom style="medium">
        <color theme="5"/>
      </bottom>
      <diagonal/>
    </border>
    <border>
      <left/>
      <right style="medium">
        <color theme="5"/>
      </right>
      <top style="thin">
        <color theme="5" tint="0.6"/>
      </top>
      <bottom style="medium">
        <color theme="5"/>
      </bottom>
      <diagonal/>
    </border>
    <border>
      <left style="medium">
        <color theme="5"/>
      </left>
      <right/>
      <top style="thin">
        <color theme="5" tint="0.6"/>
      </top>
      <bottom/>
      <diagonal/>
    </border>
    <border>
      <left style="medium">
        <color theme="5"/>
      </left>
      <right style="thin">
        <color theme="5" tint="0.6"/>
      </right>
      <top style="medium">
        <color theme="5"/>
      </top>
      <bottom style="thin">
        <color theme="5"/>
      </bottom>
      <diagonal/>
    </border>
    <border>
      <left style="thin">
        <color theme="5" tint="0.6"/>
      </left>
      <right style="thin">
        <color theme="5" tint="0.6"/>
      </right>
      <top style="medium">
        <color theme="5"/>
      </top>
      <bottom/>
      <diagonal/>
    </border>
    <border>
      <left style="thin">
        <color theme="5" tint="0.6"/>
      </left>
      <right/>
      <top style="medium">
        <color theme="5"/>
      </top>
      <bottom/>
      <diagonal/>
    </border>
    <border>
      <left style="medium">
        <color theme="5"/>
      </left>
      <right/>
      <top/>
      <bottom style="thin">
        <color theme="5" tint="0.6"/>
      </bottom>
      <diagonal/>
    </border>
    <border>
      <left/>
      <right/>
      <top style="medium">
        <color rgb="FFF7860C"/>
      </top>
      <bottom style="thin">
        <color theme="5" tint="0.6"/>
      </bottom>
      <diagonal/>
    </border>
    <border>
      <left/>
      <right/>
      <top style="thin">
        <color theme="5" tint="0.6"/>
      </top>
      <bottom style="medium">
        <color rgb="FFF7860C"/>
      </bottom>
      <diagonal/>
    </border>
    <border>
      <left style="medium">
        <color rgb="FFF7860C"/>
      </left>
      <right style="medium">
        <color rgb="FFF7860C"/>
      </right>
      <top style="thin">
        <color theme="5" tint="0.6"/>
      </top>
      <bottom style="medium">
        <color rgb="FFF7860C"/>
      </bottom>
      <diagonal/>
    </border>
    <border>
      <left/>
      <right style="medium">
        <color rgb="FFF7860C"/>
      </right>
      <top style="thin">
        <color theme="5" tint="0.6"/>
      </top>
      <bottom style="medium">
        <color rgb="FFF7860C"/>
      </bottom>
      <diagonal/>
    </border>
    <border>
      <left style="medium">
        <color rgb="FFF7860C"/>
      </left>
      <right/>
      <top style="thin">
        <color theme="5" tint="0.6"/>
      </top>
      <bottom style="medium">
        <color rgb="FFF7860C"/>
      </bottom>
      <diagonal/>
    </border>
    <border>
      <left style="thin">
        <color theme="5" tint="0.6"/>
      </left>
      <right style="thin">
        <color theme="5" tint="0.6"/>
      </right>
      <top/>
      <bottom/>
      <diagonal/>
    </border>
    <border>
      <left style="thin">
        <color theme="5" tint="0.6"/>
      </left>
      <right style="medium">
        <color theme="5"/>
      </right>
      <top style="medium">
        <color theme="5"/>
      </top>
      <bottom/>
      <diagonal/>
    </border>
    <border>
      <left style="medium">
        <color rgb="FFFD5C0C"/>
      </left>
      <right style="medium">
        <color rgb="FFFD5C0C"/>
      </right>
      <top style="thin">
        <color theme="5" tint="0.6"/>
      </top>
      <bottom style="medium">
        <color rgb="FFFD5C0C"/>
      </bottom>
      <diagonal/>
    </border>
    <border>
      <left style="medium">
        <color rgb="FFF7860C"/>
      </left>
      <right style="medium">
        <color rgb="FFF7860C"/>
      </right>
      <top style="medium">
        <color rgb="FFF7860C"/>
      </top>
      <bottom style="thin">
        <color rgb="FFF7860C"/>
      </bottom>
      <diagonal/>
    </border>
    <border>
      <left/>
      <right/>
      <top style="thin">
        <color theme="5" tint="0.6"/>
      </top>
      <bottom style="medium">
        <color theme="5"/>
      </bottom>
      <diagonal/>
    </border>
    <border>
      <left style="medium">
        <color rgb="FFFD5C0C"/>
      </left>
      <right style="thin">
        <color theme="5" tint="0.6"/>
      </right>
      <top/>
      <bottom style="thin">
        <color theme="5"/>
      </bottom>
      <diagonal/>
    </border>
    <border>
      <left style="thin">
        <color theme="5" tint="0.6"/>
      </left>
      <right style="medium">
        <color rgb="FFFD5C0C"/>
      </right>
      <top/>
      <bottom/>
      <diagonal/>
    </border>
    <border>
      <left style="medium">
        <color rgb="FFFD5C0C"/>
      </left>
      <right/>
      <top style="medium">
        <color theme="5"/>
      </top>
      <bottom style="thin">
        <color theme="5"/>
      </bottom>
      <diagonal/>
    </border>
    <border>
      <left style="thin">
        <color rgb="FFF7860C"/>
      </left>
      <right style="thin">
        <color rgb="FFF7860C"/>
      </right>
      <top style="thin">
        <color rgb="FFF7860C"/>
      </top>
      <bottom style="thin">
        <color rgb="FFF7860C"/>
      </bottom>
      <diagonal/>
    </border>
    <border>
      <left/>
      <right style="medium">
        <color rgb="FFFD5C0C"/>
      </right>
      <top/>
      <bottom/>
      <diagonal/>
    </border>
    <border>
      <left style="thin">
        <color theme="5" tint="0.6"/>
      </left>
      <right style="thin">
        <color theme="5" tint="0.6"/>
      </right>
      <top style="medium">
        <color theme="5"/>
      </top>
      <bottom style="thin">
        <color theme="5"/>
      </bottom>
      <diagonal/>
    </border>
    <border>
      <left style="thin">
        <color theme="5" tint="0.6"/>
      </left>
      <right style="medium">
        <color theme="5"/>
      </right>
      <top style="medium">
        <color theme="5"/>
      </top>
      <bottom style="thin">
        <color theme="5"/>
      </bottom>
      <diagonal/>
    </border>
    <border>
      <left style="medium">
        <color rgb="FFFD5C0C"/>
      </left>
      <right/>
      <top style="medium">
        <color theme="5"/>
      </top>
      <bottom/>
      <diagonal/>
    </border>
    <border>
      <left style="thin">
        <color rgb="FFF7860C"/>
      </left>
      <right style="thin">
        <color rgb="FFF7860C"/>
      </right>
      <top style="thin">
        <color rgb="FFF7860C"/>
      </top>
      <bottom/>
      <diagonal/>
    </border>
    <border>
      <left style="medium">
        <color rgb="FFFD5C0C"/>
      </left>
      <right/>
      <top/>
      <bottom style="medium">
        <color rgb="FFFD5C0C"/>
      </bottom>
      <diagonal/>
    </border>
    <border>
      <left style="thin">
        <color rgb="FFF7860C"/>
      </left>
      <right style="thin">
        <color rgb="FFF7860C"/>
      </right>
      <top style="thin">
        <color rgb="FFF7860C"/>
      </top>
      <bottom style="medium">
        <color rgb="FFFD5C0C"/>
      </bottom>
      <diagonal/>
    </border>
    <border>
      <left/>
      <right style="medium">
        <color rgb="FFFD5C0C"/>
      </right>
      <top/>
      <bottom style="medium">
        <color rgb="FFFD5C0C"/>
      </bottom>
      <diagonal/>
    </border>
    <border>
      <left style="thin">
        <color theme="5" tint="0.6"/>
      </left>
      <right/>
      <top/>
      <bottom/>
      <diagonal/>
    </border>
    <border>
      <left style="medium">
        <color rgb="FFFD5C0C"/>
      </left>
      <right/>
      <top style="medium">
        <color rgb="FFFD5C0C"/>
      </top>
      <bottom/>
      <diagonal/>
    </border>
    <border>
      <left/>
      <right/>
      <top style="medium">
        <color rgb="FFFD5C0C"/>
      </top>
      <bottom/>
      <diagonal/>
    </border>
    <border>
      <left/>
      <right style="medium">
        <color rgb="FFFD5C0C"/>
      </right>
      <top style="medium">
        <color rgb="FFFD5C0C"/>
      </top>
      <bottom/>
      <diagonal/>
    </border>
    <border>
      <left style="medium">
        <color rgb="FFFD5C0C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FD5C0C"/>
      </left>
      <right style="thin">
        <color auto="1"/>
      </right>
      <top style="medium">
        <color rgb="FFFD5C0C"/>
      </top>
      <bottom/>
      <diagonal/>
    </border>
    <border>
      <left style="thin">
        <color auto="1"/>
      </left>
      <right style="thin">
        <color auto="1"/>
      </right>
      <top style="medium">
        <color rgb="FFFD5C0C"/>
      </top>
      <bottom style="thin">
        <color auto="1"/>
      </bottom>
      <diagonal/>
    </border>
    <border>
      <left style="medium">
        <color rgb="FFFD5C0C"/>
      </left>
      <right style="thin">
        <color auto="1"/>
      </right>
      <top/>
      <bottom/>
      <diagonal/>
    </border>
    <border>
      <left style="medium">
        <color rgb="FFFD5C0C"/>
      </left>
      <right style="thin">
        <color auto="1"/>
      </right>
      <top/>
      <bottom style="medium">
        <color rgb="FFFD5C0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D5C0C"/>
      </bottom>
      <diagonal/>
    </border>
    <border>
      <left style="medium">
        <color rgb="FFFD5C0C"/>
      </left>
      <right style="medium">
        <color rgb="FFFD5C0C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FD5C0C"/>
      </left>
      <right style="medium">
        <color rgb="FFFD5C0C"/>
      </right>
      <top/>
      <bottom style="medium">
        <color rgb="FFFD5C0C"/>
      </bottom>
      <diagonal/>
    </border>
    <border>
      <left style="medium">
        <color rgb="FFFD5C0C"/>
      </left>
      <right style="medium">
        <color rgb="FFFD5C0C"/>
      </right>
      <top style="medium">
        <color rgb="FFFD5C0C"/>
      </top>
      <bottom/>
      <diagonal/>
    </border>
    <border>
      <left/>
      <right style="thin">
        <color auto="1"/>
      </right>
      <top style="medium">
        <color rgb="FFFD5C0C"/>
      </top>
      <bottom style="thin">
        <color auto="1"/>
      </bottom>
      <diagonal/>
    </border>
    <border>
      <left style="thin">
        <color auto="1"/>
      </left>
      <right/>
      <top style="medium">
        <color rgb="FFFD5C0C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rgb="FFFD5C0C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 style="medium">
        <color rgb="FFFD5C0C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FD5C0C"/>
      </left>
      <right style="thin">
        <color rgb="FFF7860C"/>
      </right>
      <top style="medium">
        <color rgb="FFFD5C0C"/>
      </top>
      <bottom/>
      <diagonal/>
    </border>
    <border>
      <left style="thin">
        <color rgb="FFF7860C"/>
      </left>
      <right style="thin">
        <color rgb="FFF7860C"/>
      </right>
      <top style="medium">
        <color rgb="FFFD5C0C"/>
      </top>
      <bottom style="medium">
        <color rgb="FFFD5C0C"/>
      </bottom>
      <diagonal/>
    </border>
    <border>
      <left style="thin">
        <color rgb="FFF7860C"/>
      </left>
      <right style="medium">
        <color rgb="FFFD5C0C"/>
      </right>
      <top style="medium">
        <color rgb="FFFD5C0C"/>
      </top>
      <bottom style="medium">
        <color rgb="FFFD5C0C"/>
      </bottom>
      <diagonal/>
    </border>
    <border>
      <left style="medium">
        <color rgb="FFFD5C0C"/>
      </left>
      <right style="medium">
        <color rgb="FFFD5C0C"/>
      </right>
      <top style="medium">
        <color rgb="FFFD5C0C"/>
      </top>
      <bottom style="medium">
        <color rgb="FFFD5C0C"/>
      </bottom>
      <diagonal/>
    </border>
    <border>
      <left/>
      <right style="thin">
        <color rgb="FFF7860C"/>
      </right>
      <top/>
      <bottom/>
      <diagonal/>
    </border>
    <border>
      <left style="thin">
        <color rgb="FFF7860C"/>
      </left>
      <right style="thin">
        <color rgb="FFF7860C"/>
      </right>
      <top/>
      <bottom/>
      <diagonal/>
    </border>
    <border>
      <left style="thin">
        <color rgb="FFF7860C"/>
      </left>
      <right/>
      <top/>
      <bottom/>
      <diagonal/>
    </border>
    <border>
      <left style="medium">
        <color rgb="FFF7860C"/>
      </left>
      <right style="thin">
        <color rgb="FFF7860C"/>
      </right>
      <top/>
      <bottom/>
      <diagonal/>
    </border>
    <border>
      <left style="thin">
        <color rgb="FFF7860C"/>
      </left>
      <right style="medium">
        <color rgb="FFF7860C"/>
      </right>
      <top/>
      <bottom/>
      <diagonal/>
    </border>
    <border>
      <left style="medium">
        <color rgb="FFFD5C0C"/>
      </left>
      <right style="medium">
        <color rgb="FFFD5C0C"/>
      </right>
      <top/>
      <bottom style="thin">
        <color rgb="FFFD5C0C"/>
      </bottom>
      <diagonal/>
    </border>
    <border>
      <left/>
      <right style="thin">
        <color rgb="FFF7860C"/>
      </right>
      <top style="medium">
        <color rgb="FFFD5C0C"/>
      </top>
      <bottom style="thin">
        <color rgb="FFF7860C"/>
      </bottom>
      <diagonal/>
    </border>
    <border>
      <left style="thin">
        <color rgb="FFF7860C"/>
      </left>
      <right style="thin">
        <color rgb="FFF7860C"/>
      </right>
      <top style="medium">
        <color rgb="FFFD5C0C"/>
      </top>
      <bottom style="thin">
        <color rgb="FFF7860C"/>
      </bottom>
      <diagonal/>
    </border>
    <border>
      <left style="thin">
        <color rgb="FFF7860C"/>
      </left>
      <right style="medium">
        <color rgb="FFFD5C0C"/>
      </right>
      <top style="medium">
        <color rgb="FFFD5C0C"/>
      </top>
      <bottom style="thin">
        <color rgb="FFF7860C"/>
      </bottom>
      <diagonal/>
    </border>
    <border>
      <left style="medium">
        <color rgb="FFFD5C0C"/>
      </left>
      <right style="thin">
        <color rgb="FFF7860C"/>
      </right>
      <top style="medium">
        <color rgb="FFFD5C0C"/>
      </top>
      <bottom style="thin">
        <color rgb="FFF7860C"/>
      </bottom>
      <diagonal/>
    </border>
    <border>
      <left style="medium">
        <color rgb="FFFD5C0C"/>
      </left>
      <right style="medium">
        <color rgb="FFFD5C0C"/>
      </right>
      <top style="thin">
        <color rgb="FFFD5C0C"/>
      </top>
      <bottom style="thin">
        <color rgb="FFFD5C0C"/>
      </bottom>
      <diagonal/>
    </border>
    <border>
      <left/>
      <right style="thin">
        <color rgb="FFF7860C"/>
      </right>
      <top/>
      <bottom style="thin">
        <color rgb="FFF7860C"/>
      </bottom>
      <diagonal/>
    </border>
    <border>
      <left style="thin">
        <color rgb="FFF7860C"/>
      </left>
      <right style="thin">
        <color rgb="FFF7860C"/>
      </right>
      <top/>
      <bottom style="thin">
        <color rgb="FFF7860C"/>
      </bottom>
      <diagonal/>
    </border>
    <border>
      <left style="thin">
        <color rgb="FFF7860C"/>
      </left>
      <right style="medium">
        <color rgb="FFFD5C0C"/>
      </right>
      <top/>
      <bottom style="thin">
        <color rgb="FFF7860C"/>
      </bottom>
      <diagonal/>
    </border>
    <border>
      <left style="medium">
        <color rgb="FFFD5C0C"/>
      </left>
      <right style="thin">
        <color rgb="FFF7860C"/>
      </right>
      <top/>
      <bottom style="thin">
        <color rgb="FFF7860C"/>
      </bottom>
      <diagonal/>
    </border>
    <border>
      <left style="thin">
        <color rgb="FFF7860C"/>
      </left>
      <right style="medium">
        <color rgb="FFFD5C0C"/>
      </right>
      <top style="thin">
        <color rgb="FFF7860C"/>
      </top>
      <bottom style="thin">
        <color rgb="FFF7860C"/>
      </bottom>
      <diagonal/>
    </border>
    <border>
      <left style="medium">
        <color rgb="FFFD5C0C"/>
      </left>
      <right style="thin">
        <color rgb="FFF7860C"/>
      </right>
      <top style="medium">
        <color rgb="FFFD5C0C"/>
      </top>
      <bottom style="medium">
        <color rgb="FFFD5C0C"/>
      </bottom>
      <diagonal/>
    </border>
    <border>
      <left style="thin">
        <color rgb="FFF7860C"/>
      </left>
      <right style="thin">
        <color rgb="FFF7860C"/>
      </right>
      <top style="medium">
        <color rgb="FFFD5C0C"/>
      </top>
      <bottom/>
      <diagonal/>
    </border>
    <border>
      <left style="thin">
        <color rgb="FFF7860C"/>
      </left>
      <right style="medium">
        <color rgb="FFFD5C0C"/>
      </right>
      <top style="medium">
        <color rgb="FFFD5C0C"/>
      </top>
      <bottom/>
      <diagonal/>
    </border>
    <border>
      <left style="medium">
        <color rgb="FFFD5C0C"/>
      </left>
      <right style="medium">
        <color rgb="FFFD5C0C"/>
      </right>
      <top style="thin">
        <color rgb="FFFD5C0C"/>
      </top>
      <bottom style="medium">
        <color rgb="FFFD5C0C"/>
      </bottom>
      <diagonal/>
    </border>
    <border>
      <left/>
      <right style="thin">
        <color rgb="FFF7860C"/>
      </right>
      <top/>
      <bottom style="medium">
        <color rgb="FFFD5C0C"/>
      </bottom>
      <diagonal/>
    </border>
    <border>
      <left style="thin">
        <color rgb="FFF7860C"/>
      </left>
      <right style="thin">
        <color rgb="FFF7860C"/>
      </right>
      <top/>
      <bottom style="medium">
        <color rgb="FFFD5C0C"/>
      </bottom>
      <diagonal/>
    </border>
    <border>
      <left style="thin">
        <color rgb="FFF7860C"/>
      </left>
      <right style="medium">
        <color rgb="FFFD5C0C"/>
      </right>
      <top/>
      <bottom style="medium">
        <color rgb="FFFD5C0C"/>
      </bottom>
      <diagonal/>
    </border>
    <border>
      <left style="medium">
        <color rgb="FFFD5C0C"/>
      </left>
      <right style="thin">
        <color rgb="FFF7860C"/>
      </right>
      <top/>
      <bottom style="medium">
        <color rgb="FFFD5C0C"/>
      </bottom>
      <diagonal/>
    </border>
    <border>
      <left style="thin">
        <color rgb="FFF7860C"/>
      </left>
      <right style="medium">
        <color rgb="FFFD5C0C"/>
      </right>
      <top style="thin">
        <color rgb="FFF7860C"/>
      </top>
      <bottom style="medium">
        <color rgb="FFFD5C0C"/>
      </bottom>
      <diagonal/>
    </border>
    <border>
      <left style="medium">
        <color rgb="FFFD5C0C"/>
      </left>
      <right style="medium">
        <color rgb="FFFD5C0C"/>
      </right>
      <top style="medium">
        <color rgb="FFFD5C0C"/>
      </top>
      <bottom style="thin">
        <color rgb="FFFD5C0C"/>
      </bottom>
      <diagonal/>
    </border>
    <border>
      <left/>
      <right style="thin">
        <color rgb="FFF7860C"/>
      </right>
      <top style="medium">
        <color rgb="FFFD5C0C"/>
      </top>
      <bottom/>
      <diagonal/>
    </border>
    <border>
      <left style="medium">
        <color rgb="FFFD5C0C"/>
      </left>
      <right style="medium">
        <color rgb="FFFD5C0C"/>
      </right>
      <top style="thin">
        <color rgb="FFFD5C0C"/>
      </top>
      <bottom/>
      <diagonal/>
    </border>
    <border>
      <left/>
      <right style="thin">
        <color rgb="FFFD5C0C"/>
      </right>
      <top style="medium">
        <color rgb="FFFD5C0C"/>
      </top>
      <bottom style="medium">
        <color rgb="FFFD5C0C"/>
      </bottom>
      <diagonal/>
    </border>
    <border>
      <left/>
      <right style="medium">
        <color rgb="FFF7860C"/>
      </right>
      <top style="medium">
        <color rgb="FFFD5C0C"/>
      </top>
      <bottom style="medium">
        <color rgb="FFFD5C0C"/>
      </bottom>
      <diagonal/>
    </border>
    <border>
      <left style="medium">
        <color rgb="FFFD5C0C"/>
      </left>
      <right/>
      <top style="medium">
        <color rgb="FFF7860C"/>
      </top>
      <bottom style="medium">
        <color rgb="FFF7860C"/>
      </bottom>
      <diagonal/>
    </border>
    <border>
      <left/>
      <right/>
      <top style="medium">
        <color rgb="FFF7860C"/>
      </top>
      <bottom/>
      <diagonal/>
    </border>
    <border>
      <left/>
      <right style="medium">
        <color rgb="FFFD5C0C"/>
      </right>
      <top style="medium">
        <color rgb="FFF7860C"/>
      </top>
      <bottom/>
      <diagonal/>
    </border>
    <border>
      <left style="medium">
        <color rgb="FFF7860C"/>
      </left>
      <right/>
      <top style="medium">
        <color rgb="FFF7860C"/>
      </top>
      <bottom/>
      <diagonal/>
    </border>
    <border>
      <left/>
      <right style="medium">
        <color rgb="FFF7860C"/>
      </right>
      <top style="medium">
        <color rgb="FFF7860C"/>
      </top>
      <bottom/>
      <diagonal/>
    </border>
    <border>
      <left style="medium">
        <color rgb="FFF7860C"/>
      </left>
      <right style="thin">
        <color rgb="FFFD5C0C"/>
      </right>
      <top style="medium">
        <color rgb="FFFD5C0C"/>
      </top>
      <bottom style="thin">
        <color rgb="FFFD5C0C"/>
      </bottom>
      <diagonal/>
    </border>
    <border>
      <left style="thin">
        <color rgb="FFFD5C0C"/>
      </left>
      <right style="thin">
        <color rgb="FFFD5C0C"/>
      </right>
      <top style="medium">
        <color rgb="FFFD5C0C"/>
      </top>
      <bottom style="thin">
        <color rgb="FFFD5C0C"/>
      </bottom>
      <diagonal/>
    </border>
    <border>
      <left style="thin">
        <color rgb="FFFD5C0C"/>
      </left>
      <right style="medium">
        <color rgb="FFF7860C"/>
      </right>
      <top style="medium">
        <color rgb="FFFD5C0C"/>
      </top>
      <bottom style="thin">
        <color rgb="FFFD5C0C"/>
      </bottom>
      <diagonal/>
    </border>
    <border>
      <left style="medium">
        <color rgb="FFFD5C0C"/>
      </left>
      <right/>
      <top style="medium">
        <color rgb="FFFD5C0C"/>
      </top>
      <bottom style="medium">
        <color rgb="FFF7860C"/>
      </bottom>
      <diagonal/>
    </border>
    <border>
      <left style="medium">
        <color rgb="FFF7860C"/>
      </left>
      <right style="thin">
        <color rgb="FFFD5C0C"/>
      </right>
      <top style="thin">
        <color rgb="FFFD5C0C"/>
      </top>
      <bottom style="thin">
        <color rgb="FFFD5C0C"/>
      </bottom>
      <diagonal/>
    </border>
    <border>
      <left style="thin">
        <color rgb="FFFD5C0C"/>
      </left>
      <right style="medium">
        <color rgb="FFF7860C"/>
      </right>
      <top style="thin">
        <color rgb="FFFD5C0C"/>
      </top>
      <bottom style="thin">
        <color rgb="FFFD5C0C"/>
      </bottom>
      <diagonal/>
    </border>
    <border>
      <left style="medium">
        <color rgb="FFFD5C0C"/>
      </left>
      <right style="thin">
        <color rgb="FFF7860C"/>
      </right>
      <top style="thin">
        <color rgb="FFF7860C"/>
      </top>
      <bottom style="thin">
        <color rgb="FFF7860C"/>
      </bottom>
      <diagonal/>
    </border>
    <border>
      <left/>
      <right style="thin">
        <color rgb="FFF7860C"/>
      </right>
      <top style="thin">
        <color rgb="FFF7860C"/>
      </top>
      <bottom style="thin">
        <color rgb="FFF7860C"/>
      </bottom>
      <diagonal/>
    </border>
    <border>
      <left style="medium">
        <color rgb="FFF7860C"/>
      </left>
      <right style="medium">
        <color rgb="FFF7860C"/>
      </right>
      <top style="medium">
        <color rgb="FFF7860C"/>
      </top>
      <bottom/>
      <diagonal/>
    </border>
    <border>
      <left style="medium">
        <color rgb="FFF7860C"/>
      </left>
      <right style="medium">
        <color rgb="FFF7860C"/>
      </right>
      <top/>
      <bottom/>
      <diagonal/>
    </border>
    <border>
      <left/>
      <right style="medium">
        <color rgb="FFFD5C0C"/>
      </right>
      <top/>
      <bottom style="medium">
        <color rgb="FFF7860C"/>
      </bottom>
      <diagonal/>
    </border>
    <border>
      <left style="medium">
        <color rgb="FFFD5C0C"/>
      </left>
      <right/>
      <top/>
      <bottom style="medium">
        <color rgb="FFF7860C"/>
      </bottom>
      <diagonal/>
    </border>
    <border>
      <left/>
      <right style="thin">
        <color rgb="FFF7860C"/>
      </right>
      <top style="thin">
        <color rgb="FFF7860C"/>
      </top>
      <bottom style="medium">
        <color rgb="FFFD5C0C"/>
      </bottom>
      <diagonal/>
    </border>
    <border>
      <left style="medium">
        <color rgb="FFF7860C"/>
      </left>
      <right style="thin">
        <color rgb="FFFD5C0C"/>
      </right>
      <top style="thin">
        <color rgb="FFFD5C0C"/>
      </top>
      <bottom style="medium">
        <color rgb="FFFD5C0C"/>
      </bottom>
      <diagonal/>
    </border>
    <border>
      <left style="thin">
        <color rgb="FFFD5C0C"/>
      </left>
      <right style="thin">
        <color rgb="FFFD5C0C"/>
      </right>
      <top style="thin">
        <color rgb="FFFD5C0C"/>
      </top>
      <bottom style="medium">
        <color rgb="FFFD5C0C"/>
      </bottom>
      <diagonal/>
    </border>
    <border>
      <left style="thin">
        <color rgb="FFFD5C0C"/>
      </left>
      <right style="medium">
        <color rgb="FFF7860C"/>
      </right>
      <top style="thin">
        <color rgb="FFFD5C0C"/>
      </top>
      <bottom style="medium">
        <color rgb="FFFD5C0C"/>
      </bottom>
      <diagonal/>
    </border>
    <border>
      <left style="medium">
        <color rgb="FFFD5C0C"/>
      </left>
      <right style="thin">
        <color rgb="FFF7860C"/>
      </right>
      <top style="thin">
        <color rgb="FFF7860C"/>
      </top>
      <bottom style="medium">
        <color rgb="FFFD5C0C"/>
      </bottom>
      <diagonal/>
    </border>
    <border>
      <left style="medium">
        <color rgb="FFF7860C"/>
      </left>
      <right/>
      <top/>
      <bottom style="medium">
        <color rgb="FFF7860C"/>
      </bottom>
      <diagonal/>
    </border>
    <border>
      <left/>
      <right/>
      <top style="medium">
        <color rgb="FFFD5C0C"/>
      </top>
      <bottom style="medium">
        <color rgb="FFF7860C"/>
      </bottom>
      <diagonal/>
    </border>
    <border>
      <left/>
      <right style="medium">
        <color rgb="FFFD5C0C"/>
      </right>
      <top style="medium">
        <color rgb="FFFD5C0C"/>
      </top>
      <bottom style="medium">
        <color rgb="FFF7860C"/>
      </bottom>
      <diagonal/>
    </border>
    <border>
      <left style="medium">
        <color rgb="FFF7860C"/>
      </left>
      <right/>
      <top style="medium">
        <color rgb="FFFD5C0C"/>
      </top>
      <bottom style="medium">
        <color rgb="FFF7860C"/>
      </bottom>
      <diagonal/>
    </border>
    <border>
      <left style="thin">
        <color rgb="FFF7860C"/>
      </left>
      <right/>
      <top style="thin">
        <color rgb="FFF7860C"/>
      </top>
      <bottom style="thin">
        <color rgb="FFF7860C"/>
      </bottom>
      <diagonal/>
    </border>
    <border>
      <left/>
      <right style="thin">
        <color rgb="FFF7860C"/>
      </right>
      <top style="thin">
        <color rgb="FFF7860C"/>
      </top>
      <bottom style="medium">
        <color rgb="FFF7860C"/>
      </bottom>
      <diagonal/>
    </border>
    <border>
      <left style="thin">
        <color rgb="FFF7860C"/>
      </left>
      <right style="thin">
        <color rgb="FFF7860C"/>
      </right>
      <top style="thin">
        <color rgb="FFF7860C"/>
      </top>
      <bottom style="medium">
        <color rgb="FFF7860C"/>
      </bottom>
      <diagonal/>
    </border>
    <border>
      <left style="thin">
        <color rgb="FFF7860C"/>
      </left>
      <right style="medium">
        <color rgb="FFF7860C"/>
      </right>
      <top style="thin">
        <color rgb="FFF7860C"/>
      </top>
      <bottom style="medium">
        <color rgb="FFF7860C"/>
      </bottom>
      <diagonal/>
    </border>
    <border>
      <left style="medium">
        <color rgb="FFF7860C"/>
      </left>
      <right style="thin">
        <color rgb="FFF7860C"/>
      </right>
      <top style="thin">
        <color rgb="FFF7860C"/>
      </top>
      <bottom style="thin">
        <color rgb="FFF7860C"/>
      </bottom>
      <diagonal/>
    </border>
    <border>
      <left style="thin">
        <color rgb="FFF7860C"/>
      </left>
      <right style="medium">
        <color rgb="FFF7860C"/>
      </right>
      <top style="thin">
        <color rgb="FFF7860C"/>
      </top>
      <bottom style="thin">
        <color rgb="FFF7860C"/>
      </bottom>
      <diagonal/>
    </border>
    <border>
      <left/>
      <right style="medium">
        <color rgb="FFFD5C0C"/>
      </right>
      <top style="medium">
        <color rgb="FFF7860C"/>
      </top>
      <bottom style="medium">
        <color rgb="FFF7860C"/>
      </bottom>
      <diagonal/>
    </border>
    <border>
      <left/>
      <right style="thin">
        <color rgb="FFF7860C"/>
      </right>
      <top style="thin">
        <color rgb="FFF7860C"/>
      </top>
      <bottom/>
      <diagonal/>
    </border>
    <border>
      <left style="thin">
        <color rgb="FFF7860C"/>
      </left>
      <right/>
      <top style="thin">
        <color rgb="FFF7860C"/>
      </top>
      <bottom/>
      <diagonal/>
    </border>
    <border>
      <left style="medium">
        <color rgb="FFF7860C"/>
      </left>
      <right style="medium">
        <color rgb="FFF7860C"/>
      </right>
      <top/>
      <bottom style="medium">
        <color rgb="FFF7860C"/>
      </bottom>
      <diagonal/>
    </border>
    <border>
      <left style="medium">
        <color rgb="FFF7860C"/>
      </left>
      <right style="thin">
        <color rgb="FFF7860C"/>
      </right>
      <top style="thin">
        <color rgb="FFF7860C"/>
      </top>
      <bottom/>
      <diagonal/>
    </border>
    <border>
      <left style="thin">
        <color rgb="FFF7860C"/>
      </left>
      <right style="medium">
        <color rgb="FFF7860C"/>
      </right>
      <top style="thin">
        <color rgb="FFF7860C"/>
      </top>
      <bottom/>
      <diagonal/>
    </border>
    <border>
      <left style="medium">
        <color rgb="FFF7860C"/>
      </left>
      <right style="thin">
        <color rgb="FFF7860C"/>
      </right>
      <top style="thin">
        <color rgb="FFF7860C"/>
      </top>
      <bottom style="medium">
        <color rgb="FFFD5C0C"/>
      </bottom>
      <diagonal/>
    </border>
    <border>
      <left style="medium">
        <color rgb="FFF7860C"/>
      </left>
      <right/>
      <top style="medium">
        <color rgb="FFFD5C0C"/>
      </top>
      <bottom style="medium">
        <color rgb="FFFD5C0C"/>
      </bottom>
      <diagonal/>
    </border>
    <border>
      <left/>
      <right style="medium">
        <color rgb="FFF7860C"/>
      </right>
      <top style="medium">
        <color rgb="FFFD5C0C"/>
      </top>
      <bottom/>
      <diagonal/>
    </border>
    <border>
      <left style="medium">
        <color rgb="FFF7860C"/>
      </left>
      <right style="thin">
        <color rgb="FFF7860C"/>
      </right>
      <top/>
      <bottom style="thin">
        <color rgb="FFF7860C"/>
      </bottom>
      <diagonal/>
    </border>
    <border>
      <left style="thin">
        <color rgb="FFF7860C"/>
      </left>
      <right style="medium">
        <color rgb="FFF7860C"/>
      </right>
      <top style="thin">
        <color rgb="FFF7860C"/>
      </top>
      <bottom style="medium">
        <color rgb="FFFD5C0C"/>
      </bottom>
      <diagonal/>
    </border>
    <border>
      <left style="thin">
        <color rgb="FFF7860C"/>
      </left>
      <right/>
      <top style="thin">
        <color rgb="FFF7860C"/>
      </top>
      <bottom style="medium">
        <color rgb="FFFD5C0C"/>
      </bottom>
      <diagonal/>
    </border>
    <border>
      <left style="medium">
        <color rgb="FFF7860C"/>
      </left>
      <right style="thin">
        <color rgb="FFF7860C"/>
      </right>
      <top style="thin">
        <color rgb="FFF7860C"/>
      </top>
      <bottom style="medium">
        <color rgb="FFF7860C"/>
      </bottom>
      <diagonal/>
    </border>
    <border>
      <left style="thin">
        <color rgb="FFF7860C"/>
      </left>
      <right style="medium">
        <color rgb="FFFD5C0C"/>
      </right>
      <top style="thin">
        <color rgb="FFF7860C"/>
      </top>
      <bottom/>
      <diagonal/>
    </border>
    <border>
      <left style="medium">
        <color rgb="FFF7860C"/>
      </left>
      <right style="thin">
        <color rgb="FFF7860C"/>
      </right>
      <top style="medium">
        <color rgb="FFF7860C"/>
      </top>
      <bottom style="medium">
        <color rgb="FFF7860C"/>
      </bottom>
      <diagonal/>
    </border>
    <border>
      <left style="thin">
        <color rgb="FFF7860C"/>
      </left>
      <right style="thin">
        <color rgb="FFF7860C"/>
      </right>
      <top style="medium">
        <color rgb="FFF7860C"/>
      </top>
      <bottom style="medium">
        <color rgb="FFF7860C"/>
      </bottom>
      <diagonal/>
    </border>
    <border>
      <left style="thin">
        <color rgb="FFF7860C"/>
      </left>
      <right style="medium">
        <color rgb="FFF7860C"/>
      </right>
      <top style="medium">
        <color rgb="FFF7860C"/>
      </top>
      <bottom style="medium">
        <color rgb="FFF7860C"/>
      </bottom>
      <diagonal/>
    </border>
    <border>
      <left style="thin">
        <color rgb="FFFD5C0C"/>
      </left>
      <right style="thin">
        <color rgb="FFFD5C0C"/>
      </right>
      <top/>
      <bottom style="thin">
        <color rgb="FFFD5C0C"/>
      </bottom>
      <diagonal/>
    </border>
    <border>
      <left style="thin">
        <color rgb="FFFD5C0C"/>
      </left>
      <right/>
      <top/>
      <bottom style="thin">
        <color rgb="FFFD5C0C"/>
      </bottom>
      <diagonal/>
    </border>
    <border>
      <left style="medium">
        <color rgb="FFFD5C0C"/>
      </left>
      <right style="thin">
        <color rgb="FFFD5C0C"/>
      </right>
      <top style="thin">
        <color rgb="FFFD5C0C"/>
      </top>
      <bottom style="thin">
        <color rgb="FFFD5C0C"/>
      </bottom>
      <diagonal/>
    </border>
    <border>
      <left/>
      <right style="thin">
        <color rgb="FFFD5C0C"/>
      </right>
      <top style="thin">
        <color rgb="FFFD5C0C"/>
      </top>
      <bottom style="thin">
        <color rgb="FFFD5C0C"/>
      </bottom>
      <diagonal/>
    </border>
    <border>
      <left style="thin">
        <color rgb="FFFD5C0C"/>
      </left>
      <right style="medium">
        <color rgb="FFFD5C0C"/>
      </right>
      <top style="thin">
        <color rgb="FFFD5C0C"/>
      </top>
      <bottom style="thin">
        <color rgb="FFFD5C0C"/>
      </bottom>
      <diagonal/>
    </border>
    <border>
      <left style="thin">
        <color rgb="FFFD5C0C"/>
      </left>
      <right/>
      <top style="thin">
        <color rgb="FFFD5C0C"/>
      </top>
      <bottom style="thin">
        <color rgb="FFFD5C0C"/>
      </bottom>
      <diagonal/>
    </border>
    <border>
      <left style="medium">
        <color rgb="FFFD5C0C"/>
      </left>
      <right style="thin">
        <color rgb="FFFD5C0C"/>
      </right>
      <top style="thin">
        <color rgb="FFFD5C0C"/>
      </top>
      <bottom style="medium">
        <color rgb="FFFD5C0C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>
    <xf numFmtId="306" fontId="63" fillId="0" borderId="223" xfId="0" applyBorder="0">
      <alignment vertical="center"/>
    </xf>
    <xf numFmtId="306" fontId="29" fillId="20" borderId="223" xfId="0">
      <protection locked="0"/>
    </xf>
    <xf numFmtId="306" fontId="64" fillId="21" borderId="223" xfId="0" applyNumberFormat="0" applyBorder="0" applyAlignment="0" applyProtection="0">
      <alignment vertical="center"/>
    </xf>
    <xf numFmtId="306" fontId="65" fillId="22" borderId="223" xfId="0" applyNumberFormat="0" applyBorder="0" applyAlignment="0" applyProtection="0">
      <alignment vertical="center"/>
    </xf>
    <xf numFmtId="306" fontId="64" fillId="23" borderId="223" xfId="0" applyNumberFormat="0" applyBorder="0" applyAlignment="0" applyProtection="0">
      <alignment vertical="center"/>
    </xf>
    <xf numFmtId="306" fontId="64" fillId="24" borderId="223" xfId="0" applyNumberFormat="0" applyBorder="0" applyAlignment="0" applyProtection="0">
      <alignment vertical="center"/>
    </xf>
    <xf numFmtId="306" fontId="65" fillId="25" borderId="223" xfId="0" applyNumberFormat="0" applyBorder="0" applyAlignment="0" applyProtection="0">
      <alignment vertical="center"/>
    </xf>
    <xf numFmtId="306" fontId="64" fillId="26" borderId="223" xfId="0" applyNumberFormat="0" applyBorder="0" applyAlignment="0" applyProtection="0">
      <alignment vertical="center"/>
    </xf>
    <xf numFmtId="306" fontId="64" fillId="27" borderId="223" xfId="0" applyNumberFormat="0" applyBorder="0" applyAlignment="0" applyProtection="0">
      <alignment vertical="center"/>
    </xf>
    <xf numFmtId="306" fontId="65" fillId="28" borderId="223" xfId="0" applyNumberFormat="0" applyBorder="0" applyAlignment="0" applyProtection="0">
      <alignment vertical="center"/>
    </xf>
    <xf numFmtId="306" fontId="65" fillId="29" borderId="223" xfId="0" applyNumberFormat="0" applyBorder="0" applyAlignment="0" applyProtection="0">
      <alignment vertical="center"/>
    </xf>
    <xf numFmtId="306" fontId="64" fillId="30" borderId="223" xfId="0" applyNumberFormat="0" applyBorder="0" applyAlignment="0" applyProtection="0">
      <alignment vertical="center"/>
    </xf>
    <xf numFmtId="306" fontId="64" fillId="31" borderId="223" xfId="0" applyNumberFormat="0" applyBorder="0" applyAlignment="0" applyProtection="0">
      <alignment vertical="center"/>
    </xf>
    <xf numFmtId="306" fontId="65" fillId="32" borderId="223" xfId="0" applyNumberFormat="0" applyBorder="0" applyAlignment="0" applyProtection="0">
      <alignment vertical="center"/>
    </xf>
    <xf numFmtId="306" fontId="65" fillId="33" borderId="223" xfId="0" applyNumberFormat="0" applyBorder="0" applyAlignment="0" applyProtection="0">
      <alignment vertical="center"/>
    </xf>
    <xf numFmtId="306" fontId="64" fillId="34" borderId="223" xfId="0" applyNumberFormat="0" applyBorder="0" applyAlignment="0" applyProtection="0">
      <alignment vertical="center"/>
    </xf>
    <xf numFmtId="306" fontId="64" fillId="35" borderId="223" xfId="0" applyNumberFormat="0" applyBorder="0" applyAlignment="0" applyProtection="0">
      <alignment vertical="center"/>
    </xf>
    <xf numFmtId="306" fontId="65" fillId="36" borderId="223" xfId="0" applyNumberFormat="0" applyBorder="0" applyAlignment="0" applyProtection="0">
      <alignment vertical="center"/>
    </xf>
    <xf numFmtId="306" fontId="65" fillId="37" borderId="223" xfId="0" applyNumberFormat="0" applyBorder="0" applyAlignment="0" applyProtection="0">
      <alignment vertical="center"/>
    </xf>
    <xf numFmtId="306" fontId="64" fillId="9" borderId="223" xfId="0" applyNumberFormat="0" applyBorder="0" applyAlignment="0" applyProtection="0">
      <alignment vertical="center"/>
    </xf>
    <xf numFmtId="306" fontId="64" fillId="38" borderId="223" xfId="0" applyNumberFormat="0" applyBorder="0" applyAlignment="0" applyProtection="0">
      <alignment vertical="center"/>
    </xf>
    <xf numFmtId="306" fontId="65" fillId="39" borderId="223" xfId="0" applyNumberFormat="0" applyBorder="0" applyAlignment="0" applyProtection="0">
      <alignment vertical="center"/>
    </xf>
    <xf numFmtId="306" fontId="65" fillId="40" borderId="223" xfId="0" applyNumberFormat="0" applyBorder="0" applyAlignment="0" applyProtection="0">
      <alignment vertical="center"/>
    </xf>
    <xf numFmtId="306" fontId="64" fillId="41" borderId="223" xfId="0" applyNumberFormat="0" applyBorder="0" applyAlignment="0" applyProtection="0">
      <alignment vertical="center"/>
    </xf>
    <xf numFmtId="306" fontId="66" fillId="42" borderId="223" xfId="0" applyNumberFormat="0" applyBorder="0" applyAlignment="0" applyProtection="0">
      <alignment vertical="center"/>
    </xf>
    <xf numFmtId="306" fontId="67" fillId="43" borderId="223" xfId="0" applyNumberFormat="0" applyBorder="0" applyAlignment="0" applyProtection="0">
      <alignment vertical="center"/>
    </xf>
    <xf numFmtId="306" fontId="68" fillId="20" borderId="224" xfId="0" applyNumberFormat="0" applyFill="0" applyAlignment="0" applyProtection="0">
      <alignment vertical="center"/>
    </xf>
    <xf numFmtId="306" fontId="69" fillId="20" borderId="225" xfId="0" applyNumberFormat="0" applyFill="0" applyAlignment="0" applyProtection="0">
      <alignment vertical="center"/>
    </xf>
    <xf numFmtId="306" fontId="70" fillId="44" borderId="226" xfId="0" applyNumberFormat="0" applyAlignment="0" applyProtection="0">
      <alignment vertical="center"/>
    </xf>
    <xf numFmtId="306" fontId="71" fillId="44" borderId="227" xfId="0" applyNumberFormat="0" applyAlignment="0" applyProtection="0">
      <alignment vertical="center"/>
    </xf>
    <xf numFmtId="306" fontId="72" fillId="45" borderId="226" xfId="0" applyNumberFormat="0" applyAlignment="0" applyProtection="0">
      <alignment vertical="center"/>
    </xf>
    <xf numFmtId="306" fontId="73" fillId="20" borderId="223" xfId="0" applyNumberFormat="0" applyFill="0" applyBorder="0" applyAlignment="0" applyProtection="0">
      <alignment vertical="center"/>
    </xf>
    <xf numFmtId="306" fontId="73" fillId="20" borderId="228" xfId="0" applyNumberFormat="0" applyFill="0" applyAlignment="0" applyProtection="0">
      <alignment vertical="center"/>
    </xf>
    <xf numFmtId="306" fontId="74" fillId="20" borderId="42" xfId="0" applyNumberFormat="0" applyFill="0" applyAlignment="0" applyProtection="0">
      <alignment vertical="center"/>
    </xf>
    <xf numFmtId="306" fontId="75" fillId="20" borderId="42" xfId="0" applyNumberFormat="0" applyFill="0" applyAlignment="0" applyProtection="0">
      <alignment vertical="center"/>
    </xf>
    <xf numFmtId="306" fontId="63" fillId="46" borderId="229" xfId="0" applyNumberFormat="0" applyFont="0" applyAlignment="0" applyProtection="0">
      <alignment vertical="center"/>
    </xf>
    <xf numFmtId="306" fontId="4" fillId="20" borderId="223" xfId="0" applyNumberFormat="0" applyFill="0" applyBorder="0" applyAlignment="0" applyProtection="0">
      <alignment vertical="center"/>
    </xf>
    <xf numFmtId="306" fontId="76" fillId="20" borderId="223" xfId="0" applyNumberFormat="0" applyFill="0" applyBorder="0" applyAlignment="0" applyProtection="0">
      <alignment vertical="center"/>
    </xf>
    <xf numFmtId="307" fontId="63" fillId="20" borderId="223" xfId="0" applyFont="0" applyFill="0" applyBorder="0" applyAlignment="0" applyProtection="0">
      <alignment vertical="center"/>
    </xf>
    <xf numFmtId="306" fontId="77" fillId="20" borderId="223" xfId="0" applyNumberFormat="0" applyFill="0" applyBorder="0" applyAlignment="0" applyProtection="0">
      <alignment vertical="center"/>
    </xf>
    <xf numFmtId="308" fontId="63" fillId="20" borderId="223" xfId="0" applyFont="0" applyFill="0" applyBorder="0" applyAlignment="0" applyProtection="0">
      <alignment vertical="center"/>
    </xf>
    <xf numFmtId="306" fontId="78" fillId="20" borderId="223" xfId="0" applyNumberFormat="0" applyFill="0" applyBorder="0" applyAlignment="0" applyProtection="0">
      <alignment vertical="center"/>
    </xf>
    <xf numFmtId="309" fontId="63" fillId="20" borderId="223" xfId="0" applyFont="0" applyFill="0" applyBorder="0" applyAlignment="0" applyProtection="0">
      <alignment vertical="center"/>
    </xf>
    <xf numFmtId="306" fontId="79" fillId="47" borderId="223" xfId="0" applyNumberFormat="0" applyBorder="0" applyAlignment="0" applyProtection="0">
      <alignment vertical="center"/>
    </xf>
    <xf numFmtId="306" fontId="65" fillId="48" borderId="223" xfId="0" applyNumberFormat="0" applyBorder="0" applyAlignment="0" applyProtection="0">
      <alignment vertical="center"/>
    </xf>
    <xf numFmtId="310" fontId="63" fillId="20" borderId="223" xfId="0" applyFont="0" applyFill="0" applyBorder="0" applyAlignment="0" applyProtection="0">
      <alignment vertical="center"/>
    </xf>
    <xf numFmtId="311" fontId="63" fillId="20" borderId="223" xfId="0" applyFont="0" applyFill="0" applyBorder="0" applyAlignment="0" applyProtection="0">
      <alignment vertical="center"/>
    </xf>
    <xf numFmtId="306" fontId="80" fillId="20" borderId="223" xfId="0" applyNumberFormat="0" applyFill="0" applyBorder="0" applyAlignment="0" applyProtection="0">
      <alignment vertical="center"/>
    </xf>
    <xf numFmtId="306" fontId="81" fillId="49" borderId="230" xfId="0" applyNumberFormat="0" applyAlignment="0" applyProtection="0">
      <alignment vertical="center"/>
    </xf>
    <xf numFmtId="306" fontId="65" fillId="50" borderId="223" xfId="0" applyNumberFormat="0" applyBorder="0" applyAlignment="0" applyProtection="0">
      <alignment vertical="center"/>
    </xf>
  </cellStyleXfs>
  <cellXfs count="71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6" fontId="63" fillId="0" borderId="1" xfId="0" applyBorder="1" applyAlignment="1">
      <alignment horizontal="center" vertical="center"/>
    </xf>
    <xf numFmtId="306" fontId="63" fillId="0" borderId="2" xfId="0" applyBorder="1" applyAlignment="1">
      <alignment horizontal="center" vertical="center"/>
    </xf>
    <xf numFmtId="306" fontId="63" fillId="0" borderId="3" xfId="0" applyBorder="1" applyAlignment="1">
      <alignment horizontal="center" vertical="center"/>
    </xf>
    <xf numFmtId="306" fontId="63" fillId="0" borderId="4" xfId="0" applyBorder="1" applyAlignment="1">
      <alignment horizontal="center" vertical="center"/>
    </xf>
    <xf numFmtId="306" fontId="63" fillId="0" borderId="223" xfId="0" applyAlignment="1">
      <alignment horizontal="center" vertical="center"/>
    </xf>
    <xf numFmtId="306" fontId="63" fillId="0" borderId="5" xfId="0" applyBorder="1" applyAlignment="1">
      <alignment horizontal="center" vertical="center"/>
    </xf>
    <xf numFmtId="306" fontId="3" fillId="0" borderId="223" xfId="0" applyFont="1" applyAlignment="1">
      <alignment horizontal="center" vertical="center" wrapText="1"/>
    </xf>
    <xf numFmtId="306" fontId="4" fillId="20" borderId="4" xfId="37" applyFont="1" applyBorder="1" applyAlignment="1">
      <alignment horizontal="center" vertical="center"/>
    </xf>
    <xf numFmtId="306" fontId="4" fillId="20" borderId="223" xfId="37" applyFont="1" applyAlignment="1">
      <alignment horizontal="center" vertical="center"/>
    </xf>
    <xf numFmtId="306" fontId="4" fillId="20" borderId="5" xfId="37" applyFont="1" applyBorder="1" applyAlignment="1">
      <alignment horizontal="center" vertical="center"/>
    </xf>
    <xf numFmtId="306" fontId="63" fillId="0" borderId="4" xfId="0" applyBorder="1" applyAlignment="1" applyProtection="1">
      <alignment horizontal="center" vertical="center" wrapText="1"/>
      <protection locked="0"/>
    </xf>
    <xf numFmtId="306" fontId="63" fillId="0" borderId="223" xfId="0" applyAlignment="1" applyProtection="1">
      <alignment horizontal="center" vertical="center" wrapText="1"/>
      <protection locked="0"/>
    </xf>
    <xf numFmtId="306" fontId="63" fillId="0" borderId="5" xfId="0" applyBorder="1" applyAlignment="1" applyProtection="1">
      <alignment horizontal="center" vertical="center" wrapText="1"/>
      <protection locked="0"/>
    </xf>
    <xf numFmtId="306" fontId="63" fillId="0" borderId="4" xfId="0" applyBorder="1" applyAlignment="1" applyProtection="1">
      <alignment horizontal="center" vertical="center"/>
      <protection locked="0"/>
    </xf>
    <xf numFmtId="306" fontId="63" fillId="0" borderId="223" xfId="0" applyAlignment="1" applyProtection="1">
      <alignment horizontal="center" vertical="center"/>
      <protection locked="0"/>
    </xf>
    <xf numFmtId="306" fontId="63" fillId="0" borderId="5" xfId="0" applyBorder="1" applyAlignment="1" applyProtection="1">
      <alignment horizontal="center" vertical="center"/>
      <protection locked="0"/>
    </xf>
    <xf numFmtId="306" fontId="63" fillId="0" borderId="6" xfId="0" applyBorder="1" applyAlignment="1" applyProtection="1">
      <alignment horizontal="center" vertical="center"/>
      <protection locked="0"/>
    </xf>
    <xf numFmtId="306" fontId="63" fillId="0" borderId="7" xfId="0" applyBorder="1" applyAlignment="1" applyProtection="1">
      <alignment horizontal="center" vertical="center"/>
      <protection locked="0"/>
    </xf>
    <xf numFmtId="306" fontId="63" fillId="0" borderId="8" xfId="0" applyBorder="1" applyAlignment="1" applyProtection="1">
      <alignment horizontal="center" vertical="center"/>
      <protection locked="0"/>
    </xf>
    <xf numFmtId="306" fontId="5" fillId="2" borderId="9" xfId="0" applyFont="1" applyFill="1" applyBorder="1" applyAlignment="1" applyProtection="1">
      <alignment horizontal="center" vertical="center"/>
      <protection hidden="1"/>
    </xf>
    <xf numFmtId="306" fontId="5" fillId="2" borderId="223" xfId="0" applyFont="1" applyFill="1" applyAlignment="1" applyProtection="1">
      <alignment horizontal="center" vertical="center"/>
      <protection hidden="1"/>
    </xf>
    <xf numFmtId="306" fontId="5" fillId="2" borderId="10" xfId="0" applyFont="1" applyFill="1" applyBorder="1" applyAlignment="1" applyProtection="1">
      <alignment horizontal="center" vertical="center"/>
      <protection hidden="1"/>
    </xf>
    <xf numFmtId="306" fontId="63" fillId="0" borderId="223" xfId="0" applyAlignment="1" applyProtection="1">
      <alignment horizontal="center" vertical="center"/>
      <protection hidden="1"/>
    </xf>
    <xf numFmtId="306" fontId="5" fillId="2" borderId="11" xfId="0" applyFont="1" applyFill="1" applyBorder="1" applyAlignment="1" applyProtection="1">
      <alignment horizontal="center" vertical="center"/>
      <protection hidden="1"/>
    </xf>
    <xf numFmtId="306" fontId="5" fillId="2" borderId="12" xfId="0" applyFont="1" applyFill="1" applyBorder="1" applyAlignment="1" applyProtection="1">
      <alignment horizontal="center" vertical="center"/>
      <protection hidden="1"/>
    </xf>
    <xf numFmtId="306" fontId="5" fillId="2" borderId="13" xfId="0" applyFont="1" applyFill="1" applyBorder="1" applyAlignment="1" applyProtection="1">
      <alignment horizontal="center" vertical="center"/>
      <protection hidden="1"/>
    </xf>
    <xf numFmtId="306" fontId="6" fillId="3" borderId="14" xfId="0" applyFont="1" applyFill="1" applyBorder="1" applyAlignment="1" applyProtection="1">
      <alignment horizontal="center" vertical="center"/>
      <protection hidden="1"/>
    </xf>
    <xf numFmtId="306" fontId="6" fillId="3" borderId="223" xfId="0" applyFont="1" applyFill="1" applyAlignment="1" applyProtection="1">
      <alignment horizontal="center" vertical="center"/>
      <protection hidden="1"/>
    </xf>
    <xf numFmtId="306" fontId="6" fillId="3" borderId="10" xfId="0" applyFont="1" applyFill="1" applyBorder="1" applyAlignment="1" applyProtection="1">
      <alignment horizontal="center" vertical="center"/>
      <protection hidden="1"/>
    </xf>
    <xf numFmtId="306" fontId="7" fillId="4" borderId="15" xfId="0" applyFont="1" applyFill="1" applyBorder="1" applyAlignment="1" applyProtection="1">
      <alignment horizontal="center" vertical="center"/>
      <protection hidden="1"/>
    </xf>
    <xf numFmtId="306" fontId="7" fillId="4" borderId="16" xfId="0" applyFont="1" applyFill="1" applyBorder="1" applyAlignment="1" applyProtection="1">
      <alignment horizontal="center" vertical="center"/>
      <protection hidden="1"/>
    </xf>
    <xf numFmtId="306" fontId="7" fillId="4" borderId="17" xfId="0" applyFont="1" applyFill="1" applyBorder="1" applyAlignment="1" applyProtection="1">
      <alignment horizontal="center" vertical="center"/>
      <protection hidden="1"/>
    </xf>
    <xf numFmtId="306" fontId="7" fillId="4" borderId="18" xfId="0" applyFont="1" applyFill="1" applyBorder="1" applyAlignment="1" applyProtection="1">
      <alignment horizontal="center" vertical="center"/>
      <protection hidden="1"/>
    </xf>
    <xf numFmtId="306" fontId="7" fillId="4" borderId="19" xfId="0" applyFont="1" applyFill="1" applyBorder="1" applyAlignment="1" applyProtection="1">
      <alignment horizontal="center" vertical="center"/>
      <protection hidden="1"/>
    </xf>
    <xf numFmtId="306" fontId="8" fillId="4" borderId="18" xfId="0" applyFont="1" applyFill="1" applyBorder="1" applyAlignment="1" applyProtection="1">
      <alignment horizontal="center" vertical="center"/>
      <protection hidden="1"/>
    </xf>
    <xf numFmtId="306" fontId="7" fillId="4" borderId="20" xfId="0" applyFont="1" applyFill="1" applyBorder="1" applyAlignment="1" applyProtection="1">
      <alignment horizontal="center" vertical="center"/>
      <protection hidden="1"/>
    </xf>
    <xf numFmtId="49" fontId="63" fillId="0" borderId="223" xfId="0" applyNumberFormat="1" applyAlignment="1" applyProtection="1">
      <alignment horizontal="center" vertical="center" textRotation="255"/>
      <protection hidden="1"/>
    </xf>
    <xf numFmtId="306" fontId="9" fillId="4" borderId="21" xfId="0" applyFont="1" applyFill="1" applyBorder="1" applyAlignment="1" applyProtection="1">
      <alignment horizontal="center" vertical="center"/>
      <protection hidden="1"/>
    </xf>
    <xf numFmtId="300" fontId="63" fillId="2" borderId="16" xfId="0" applyNumberFormat="1" applyFill="1" applyBorder="1" applyAlignment="1" applyProtection="1">
      <alignment horizontal="center" vertical="center"/>
      <protection hidden="1"/>
    </xf>
    <xf numFmtId="306" fontId="9" fillId="4" borderId="22" xfId="0" applyFont="1" applyFill="1" applyBorder="1" applyAlignment="1" applyProtection="1">
      <alignment horizontal="center" vertical="center"/>
      <protection hidden="1"/>
    </xf>
    <xf numFmtId="306" fontId="9" fillId="4" borderId="23" xfId="0" applyFont="1" applyFill="1" applyBorder="1" applyAlignment="1" applyProtection="1">
      <alignment horizontal="center" vertical="center"/>
      <protection hidden="1"/>
    </xf>
    <xf numFmtId="306" fontId="9" fillId="4" borderId="24" xfId="0" applyFont="1" applyFill="1" applyBorder="1" applyAlignment="1" applyProtection="1">
      <alignment horizontal="center" vertical="center"/>
      <protection hidden="1"/>
    </xf>
    <xf numFmtId="300" fontId="10" fillId="2" borderId="16" xfId="0" applyNumberFormat="1" applyFont="1" applyFill="1" applyBorder="1" applyAlignment="1" applyProtection="1">
      <alignment horizontal="center" vertical="center"/>
      <protection hidden="1"/>
    </xf>
    <xf numFmtId="300" fontId="9" fillId="4" borderId="22" xfId="0" applyNumberFormat="1" applyFont="1" applyFill="1" applyBorder="1" applyAlignment="1" applyProtection="1">
      <alignment horizontal="center" vertical="center"/>
      <protection hidden="1"/>
    </xf>
    <xf numFmtId="300" fontId="9" fillId="4" borderId="24" xfId="0" applyNumberFormat="1" applyFont="1" applyFill="1" applyBorder="1" applyAlignment="1" applyProtection="1">
      <alignment horizontal="center" vertical="center"/>
      <protection hidden="1"/>
    </xf>
    <xf numFmtId="300" fontId="9" fillId="4" borderId="23" xfId="0" applyNumberFormat="1" applyFont="1" applyFill="1" applyBorder="1" applyAlignment="1" applyProtection="1">
      <alignment horizontal="center" vertical="center"/>
      <protection hidden="1"/>
    </xf>
    <xf numFmtId="300" fontId="10" fillId="4" borderId="25" xfId="0" applyNumberFormat="1" applyFont="1" applyFill="1" applyBorder="1" applyAlignment="1" applyProtection="1">
      <alignment horizontal="center" vertical="center"/>
      <protection hidden="1"/>
    </xf>
    <xf numFmtId="306" fontId="9" fillId="5" borderId="26" xfId="0" applyFont="1" applyFill="1" applyBorder="1" applyAlignment="1" applyProtection="1">
      <alignment horizontal="center" vertical="center"/>
      <protection hidden="1"/>
    </xf>
    <xf numFmtId="306" fontId="9" fillId="5" borderId="27" xfId="0" applyFont="1" applyFill="1" applyBorder="1" applyAlignment="1" applyProtection="1">
      <alignment horizontal="center" vertical="center"/>
      <protection hidden="1"/>
    </xf>
    <xf numFmtId="306" fontId="9" fillId="5" borderId="28" xfId="0" applyFont="1" applyFill="1" applyBorder="1" applyAlignment="1" applyProtection="1">
      <alignment horizontal="center" vertical="center"/>
      <protection hidden="1"/>
    </xf>
    <xf numFmtId="306" fontId="9" fillId="5" borderId="29" xfId="0" applyFont="1" applyFill="1" applyBorder="1" applyAlignment="1" applyProtection="1">
      <alignment horizontal="center" vertical="center"/>
      <protection hidden="1"/>
    </xf>
    <xf numFmtId="306" fontId="9" fillId="4" borderId="26" xfId="0" applyFont="1" applyFill="1" applyBorder="1" applyAlignment="1" applyProtection="1">
      <alignment horizontal="center" vertical="center"/>
      <protection hidden="1"/>
    </xf>
    <xf numFmtId="306" fontId="9" fillId="4" borderId="27" xfId="0" applyFont="1" applyFill="1" applyBorder="1" applyAlignment="1" applyProtection="1">
      <alignment horizontal="center" vertical="center"/>
      <protection hidden="1"/>
    </xf>
    <xf numFmtId="306" fontId="9" fillId="4" borderId="28" xfId="0" applyFont="1" applyFill="1" applyBorder="1" applyAlignment="1" applyProtection="1">
      <alignment horizontal="center" vertical="center"/>
      <protection hidden="1"/>
    </xf>
    <xf numFmtId="306" fontId="63" fillId="0" borderId="223" xfId="0" applyAlignment="1" applyProtection="1">
      <alignment horizontal="center" vertical="center" wrapText="1"/>
      <protection hidden="1"/>
    </xf>
    <xf numFmtId="306" fontId="5" fillId="2" borderId="223" xfId="0" applyFont="1" applyFill="1" applyProtection="1">
      <alignment vertical="center"/>
      <protection hidden="1"/>
    </xf>
    <xf numFmtId="306" fontId="9" fillId="4" borderId="29" xfId="0" applyFont="1" applyFill="1" applyBorder="1" applyAlignment="1" applyProtection="1">
      <alignment horizontal="center" vertical="center"/>
      <protection hidden="1"/>
    </xf>
    <xf numFmtId="306" fontId="9" fillId="5" borderId="30" xfId="0" applyFont="1" applyFill="1" applyBorder="1" applyAlignment="1" applyProtection="1">
      <alignment horizontal="center" vertical="center"/>
      <protection hidden="1"/>
    </xf>
    <xf numFmtId="306" fontId="9" fillId="5" borderId="31" xfId="0" applyFont="1" applyFill="1" applyBorder="1" applyAlignment="1" applyProtection="1">
      <alignment horizontal="center" vertical="center"/>
      <protection hidden="1"/>
    </xf>
    <xf numFmtId="306" fontId="9" fillId="5" borderId="32" xfId="0" applyFont="1" applyFill="1" applyBorder="1" applyAlignment="1" applyProtection="1">
      <alignment horizontal="center" vertical="center"/>
      <protection hidden="1"/>
    </xf>
    <xf numFmtId="306" fontId="9" fillId="5" borderId="33" xfId="0" applyFont="1" applyFill="1" applyBorder="1" applyAlignment="1" applyProtection="1">
      <alignment horizontal="center" vertical="center"/>
      <protection hidden="1"/>
    </xf>
    <xf numFmtId="300" fontId="9" fillId="4" borderId="34" xfId="0" applyNumberFormat="1" applyFont="1" applyFill="1" applyBorder="1" applyAlignment="1" applyProtection="1">
      <alignment horizontal="center" vertical="center"/>
      <protection hidden="1"/>
    </xf>
    <xf numFmtId="300" fontId="9" fillId="4" borderId="35" xfId="0" applyNumberFormat="1" applyFont="1" applyFill="1" applyBorder="1" applyAlignment="1" applyProtection="1">
      <alignment horizontal="center" vertical="center"/>
      <protection hidden="1"/>
    </xf>
    <xf numFmtId="300" fontId="9" fillId="4" borderId="36" xfId="0" applyNumberFormat="1" applyFont="1" applyFill="1" applyBorder="1" applyAlignment="1" applyProtection="1">
      <alignment horizontal="center" vertical="center"/>
      <protection hidden="1"/>
    </xf>
    <xf numFmtId="300" fontId="10" fillId="4" borderId="37" xfId="0" applyNumberFormat="1" applyFont="1" applyFill="1" applyBorder="1" applyAlignment="1" applyProtection="1">
      <alignment horizontal="center" vertical="center"/>
      <protection hidden="1"/>
    </xf>
    <xf numFmtId="306" fontId="9" fillId="4" borderId="38" xfId="0" applyFont="1" applyFill="1" applyBorder="1" applyAlignment="1" applyProtection="1">
      <alignment horizontal="center" vertical="center"/>
      <protection hidden="1"/>
    </xf>
    <xf numFmtId="306" fontId="9" fillId="4" borderId="39" xfId="0" applyFont="1" applyFill="1" applyBorder="1" applyAlignment="1" applyProtection="1">
      <alignment horizontal="center" vertical="center"/>
      <protection hidden="1"/>
    </xf>
    <xf numFmtId="306" fontId="9" fillId="4" borderId="40" xfId="0" applyFont="1" applyFill="1" applyBorder="1" applyAlignment="1" applyProtection="1">
      <alignment horizontal="center" vertical="center"/>
      <protection hidden="1"/>
    </xf>
    <xf numFmtId="306" fontId="9" fillId="4" borderId="41" xfId="0" applyFont="1" applyFill="1" applyBorder="1" applyAlignment="1" applyProtection="1">
      <alignment horizontal="center" vertical="center"/>
      <protection hidden="1"/>
    </xf>
    <xf numFmtId="306" fontId="63" fillId="0" borderId="38" xfId="0" applyBorder="1" applyAlignment="1" applyProtection="1">
      <alignment horizontal="center" vertical="center"/>
      <protection hidden="1"/>
    </xf>
    <xf numFmtId="306" fontId="63" fillId="0" borderId="40" xfId="0" applyBorder="1" applyAlignment="1" applyProtection="1">
      <alignment horizontal="center" vertical="center"/>
      <protection hidden="1"/>
    </xf>
    <xf numFmtId="306" fontId="63" fillId="0" borderId="41" xfId="0" applyBorder="1" applyAlignment="1" applyProtection="1">
      <alignment horizontal="center" vertical="center"/>
      <protection hidden="1"/>
    </xf>
    <xf numFmtId="306" fontId="9" fillId="0" borderId="223" xfId="0" applyFont="1" applyAlignment="1" applyProtection="1">
      <alignment horizontal="center" vertical="center"/>
      <protection hidden="1"/>
    </xf>
    <xf numFmtId="306" fontId="9" fillId="4" borderId="223" xfId="0" applyFont="1" applyFill="1" applyAlignment="1" applyProtection="1">
      <alignment horizontal="center" vertical="center"/>
      <protection hidden="1"/>
    </xf>
    <xf numFmtId="306" fontId="11" fillId="6" borderId="223" xfId="0" applyFont="1" applyFill="1" applyAlignment="1" applyProtection="1">
      <alignment horizontal="center" vertical="center"/>
      <protection hidden="1"/>
    </xf>
    <xf numFmtId="306" fontId="12" fillId="7" borderId="223" xfId="0" applyFont="1" applyFill="1" applyAlignment="1" applyProtection="1">
      <alignment horizontal="center" vertical="center"/>
      <protection hidden="1"/>
    </xf>
    <xf numFmtId="306" fontId="5" fillId="0" borderId="223" xfId="0" applyFont="1" applyAlignment="1" applyProtection="1">
      <alignment horizontal="center" vertical="center"/>
      <protection hidden="1"/>
    </xf>
    <xf numFmtId="300" fontId="11" fillId="6" borderId="223" xfId="0" applyNumberFormat="1" applyFont="1" applyFill="1" applyAlignment="1" applyProtection="1">
      <alignment horizontal="center" vertical="center"/>
      <protection hidden="1"/>
    </xf>
    <xf numFmtId="300" fontId="9" fillId="4" borderId="223" xfId="0" applyNumberFormat="1" applyFont="1" applyFill="1" applyAlignment="1" applyProtection="1">
      <alignment horizontal="center" vertical="center"/>
      <protection hidden="1"/>
    </xf>
    <xf numFmtId="306" fontId="9" fillId="4" borderId="223" xfId="0" applyFont="1" applyFill="1" applyProtection="1">
      <alignment vertical="center"/>
      <protection hidden="1"/>
    </xf>
    <xf numFmtId="306" fontId="13" fillId="8" borderId="223" xfId="0" applyFont="1" applyFill="1" applyAlignment="1" applyProtection="1">
      <alignment horizontal="center" vertical="center"/>
      <protection hidden="1"/>
    </xf>
    <xf numFmtId="306" fontId="14" fillId="4" borderId="223" xfId="0" applyFont="1" applyFill="1" applyAlignment="1" applyProtection="1">
      <alignment horizontal="center" vertical="center"/>
      <protection hidden="1"/>
    </xf>
    <xf numFmtId="306" fontId="9" fillId="4" borderId="42" xfId="0" applyFont="1" applyFill="1" applyBorder="1" applyAlignment="1" applyProtection="1">
      <alignment horizontal="center" vertical="center"/>
      <protection hidden="1"/>
    </xf>
    <xf numFmtId="306" fontId="14" fillId="4" borderId="42" xfId="0" applyFont="1" applyFill="1" applyBorder="1" applyAlignment="1" applyProtection="1">
      <alignment horizontal="center" vertical="center"/>
      <protection hidden="1"/>
    </xf>
    <xf numFmtId="306" fontId="5" fillId="2" borderId="223" xfId="0" applyFont="1" applyFill="1" applyProtection="1">
      <alignment vertical="center"/>
      <protection locked="0" hidden="1"/>
    </xf>
    <xf numFmtId="306" fontId="5" fillId="2" borderId="43" xfId="0" applyFont="1" applyFill="1" applyBorder="1" applyAlignment="1" applyProtection="1">
      <alignment horizontal="center" vertical="center"/>
      <protection hidden="1"/>
    </xf>
    <xf numFmtId="306" fontId="5" fillId="2" borderId="44" xfId="0" applyFont="1" applyFill="1" applyBorder="1" applyAlignment="1" applyProtection="1">
      <alignment horizontal="center" vertical="center"/>
      <protection hidden="1"/>
    </xf>
    <xf numFmtId="306" fontId="5" fillId="2" borderId="45" xfId="0" applyFont="1" applyFill="1" applyBorder="1" applyAlignment="1" applyProtection="1">
      <alignment horizontal="center" vertical="center"/>
      <protection hidden="1"/>
    </xf>
    <xf numFmtId="306" fontId="15" fillId="2" borderId="223" xfId="0" applyFont="1" applyFill="1" applyAlignment="1" applyProtection="1">
      <alignment horizontal="center" vertical="center"/>
      <protection locked="0" hidden="1"/>
    </xf>
    <xf numFmtId="306" fontId="13" fillId="9" borderId="46" xfId="0" applyFont="1" applyFill="1" applyBorder="1" applyAlignment="1" applyProtection="1">
      <alignment horizontal="center" vertical="center"/>
      <protection hidden="1"/>
    </xf>
    <xf numFmtId="306" fontId="13" fillId="9" borderId="47" xfId="0" applyFont="1" applyFill="1" applyBorder="1" applyAlignment="1" applyProtection="1">
      <alignment horizontal="center" vertical="center"/>
      <protection hidden="1"/>
    </xf>
    <xf numFmtId="306" fontId="13" fillId="9" borderId="48" xfId="0" applyFont="1" applyFill="1" applyBorder="1" applyAlignment="1" applyProtection="1">
      <alignment horizontal="center" vertical="center"/>
      <protection hidden="1"/>
    </xf>
    <xf numFmtId="306" fontId="16" fillId="2" borderId="223" xfId="0" applyFont="1" applyFill="1" applyProtection="1">
      <alignment vertical="center"/>
      <protection locked="0" hidden="1"/>
    </xf>
    <xf numFmtId="306" fontId="13" fillId="9" borderId="49" xfId="0" applyFont="1" applyFill="1" applyBorder="1" applyAlignment="1" applyProtection="1">
      <alignment horizontal="center" vertical="center"/>
      <protection hidden="1"/>
    </xf>
    <xf numFmtId="306" fontId="5" fillId="2" borderId="50" xfId="0" applyFont="1" applyFill="1" applyBorder="1" applyAlignment="1" applyProtection="1">
      <alignment horizontal="center" vertical="center"/>
      <protection locked="0" hidden="1"/>
    </xf>
    <xf numFmtId="306" fontId="7" fillId="2" borderId="223" xfId="0" applyFont="1" applyFill="1" applyAlignment="1" applyProtection="1">
      <alignment horizontal="center" vertical="center"/>
      <protection locked="0" hidden="1"/>
    </xf>
    <xf numFmtId="306" fontId="17" fillId="10" borderId="43" xfId="0" applyFont="1" applyFill="1" applyBorder="1" applyAlignment="1" applyProtection="1">
      <alignment horizontal="center" vertical="center"/>
      <protection hidden="1"/>
    </xf>
    <xf numFmtId="306" fontId="18" fillId="10" borderId="44" xfId="0" applyFont="1" applyFill="1" applyBorder="1" applyAlignment="1" applyProtection="1">
      <alignment horizontal="center" vertical="center"/>
      <protection hidden="1"/>
    </xf>
    <xf numFmtId="306" fontId="18" fillId="10" borderId="45" xfId="0" applyFont="1" applyFill="1" applyBorder="1" applyAlignment="1" applyProtection="1">
      <alignment horizontal="center" vertical="center"/>
      <protection hidden="1"/>
    </xf>
    <xf numFmtId="306" fontId="9" fillId="4" borderId="51" xfId="0" applyFont="1" applyFill="1" applyBorder="1" applyAlignment="1" applyProtection="1">
      <alignment horizontal="center" vertical="center"/>
      <protection locked="0" hidden="1"/>
    </xf>
    <xf numFmtId="306" fontId="9" fillId="4" borderId="52" xfId="0" applyFont="1" applyFill="1" applyBorder="1" applyAlignment="1" applyProtection="1">
      <alignment horizontal="center" vertical="center"/>
      <protection locked="0" hidden="1"/>
    </xf>
    <xf numFmtId="306" fontId="9" fillId="4" borderId="53" xfId="0" applyFont="1" applyFill="1" applyBorder="1" applyAlignment="1" applyProtection="1">
      <alignment horizontal="center" vertical="center"/>
      <protection locked="0" hidden="1"/>
    </xf>
    <xf numFmtId="306" fontId="9" fillId="11" borderId="54" xfId="0" applyFont="1" applyFill="1" applyBorder="1" applyAlignment="1" applyProtection="1">
      <alignment horizontal="center" vertical="center"/>
      <protection hidden="1"/>
    </xf>
    <xf numFmtId="306" fontId="63" fillId="2" borderId="223" xfId="0" applyFill="1" applyAlignment="1" applyProtection="1">
      <alignment horizontal="center" vertical="center"/>
      <protection locked="0" hidden="1"/>
    </xf>
    <xf numFmtId="306" fontId="13" fillId="9" borderId="55" xfId="0" applyFont="1" applyFill="1" applyBorder="1" applyAlignment="1" applyProtection="1">
      <alignment horizontal="center" vertical="center"/>
      <protection hidden="1"/>
    </xf>
    <xf numFmtId="306" fontId="13" fillId="9" borderId="56" xfId="0" applyFont="1" applyFill="1" applyBorder="1" applyAlignment="1" applyProtection="1">
      <alignment horizontal="center" vertical="center"/>
      <protection hidden="1"/>
    </xf>
    <xf numFmtId="306" fontId="13" fillId="9" borderId="57" xfId="0" applyFont="1" applyFill="1" applyBorder="1" applyAlignment="1" applyProtection="1">
      <alignment horizontal="center" vertical="center"/>
      <protection hidden="1"/>
    </xf>
    <xf numFmtId="306" fontId="9" fillId="4" borderId="58" xfId="0" applyFont="1" applyFill="1" applyBorder="1" applyAlignment="1" applyProtection="1">
      <alignment horizontal="center" vertical="center"/>
      <protection locked="0" hidden="1"/>
    </xf>
    <xf numFmtId="306" fontId="9" fillId="4" borderId="59" xfId="0" applyFont="1" applyFill="1" applyBorder="1" applyAlignment="1" applyProtection="1">
      <alignment horizontal="center" vertical="center"/>
      <protection locked="0" hidden="1"/>
    </xf>
    <xf numFmtId="306" fontId="9" fillId="4" borderId="60" xfId="0" applyFont="1" applyFill="1" applyBorder="1" applyAlignment="1" applyProtection="1">
      <alignment horizontal="center" vertical="center"/>
      <protection locked="0" hidden="1"/>
    </xf>
    <xf numFmtId="306" fontId="13" fillId="9" borderId="61" xfId="0" applyFont="1" applyFill="1" applyBorder="1" applyAlignment="1" applyProtection="1">
      <alignment horizontal="center" vertical="center"/>
      <protection hidden="1"/>
    </xf>
    <xf numFmtId="306" fontId="9" fillId="2" borderId="62" xfId="0" applyFont="1" applyFill="1" applyBorder="1" applyAlignment="1" applyProtection="1">
      <alignment horizontal="center" vertical="center"/>
      <protection locked="0" hidden="1"/>
    </xf>
    <xf numFmtId="300" fontId="63" fillId="11" borderId="63" xfId="0" applyNumberFormat="1" applyFill="1" applyBorder="1" applyAlignment="1" applyProtection="1">
      <alignment horizontal="center" vertical="center"/>
      <protection locked="0" hidden="1"/>
    </xf>
    <xf numFmtId="300" fontId="9" fillId="11" borderId="64" xfId="0" applyNumberFormat="1" applyFont="1" applyFill="1" applyBorder="1" applyAlignment="1" applyProtection="1">
      <alignment horizontal="center" vertical="center"/>
      <protection locked="0" hidden="1"/>
    </xf>
    <xf numFmtId="300" fontId="9" fillId="12" borderId="64" xfId="0" applyNumberFormat="1" applyFont="1" applyFill="1" applyBorder="1" applyAlignment="1" applyProtection="1">
      <alignment horizontal="center" vertical="center"/>
      <protection hidden="1"/>
    </xf>
    <xf numFmtId="300" fontId="9" fillId="12" borderId="54" xfId="0" applyNumberFormat="1" applyFont="1" applyFill="1" applyBorder="1" applyAlignment="1" applyProtection="1">
      <alignment horizontal="center" vertical="center"/>
      <protection hidden="1"/>
    </xf>
    <xf numFmtId="300" fontId="63" fillId="11" borderId="65" xfId="0" applyNumberFormat="1" applyFill="1" applyBorder="1" applyAlignment="1" applyProtection="1">
      <alignment horizontal="center" vertical="center"/>
      <protection locked="0" hidden="1"/>
    </xf>
    <xf numFmtId="300" fontId="9" fillId="11" borderId="66" xfId="0" applyNumberFormat="1" applyFont="1" applyFill="1" applyBorder="1" applyAlignment="1" applyProtection="1">
      <alignment horizontal="center" vertical="center"/>
      <protection locked="0" hidden="1"/>
    </xf>
    <xf numFmtId="300" fontId="9" fillId="12" borderId="66" xfId="0" applyNumberFormat="1" applyFont="1" applyFill="1" applyBorder="1" applyAlignment="1" applyProtection="1">
      <alignment horizontal="center" vertical="center"/>
      <protection hidden="1"/>
    </xf>
    <xf numFmtId="300" fontId="9" fillId="12" borderId="62" xfId="0" applyNumberFormat="1" applyFont="1" applyFill="1" applyBorder="1" applyAlignment="1" applyProtection="1">
      <alignment horizontal="center" vertical="center"/>
      <protection hidden="1"/>
    </xf>
    <xf numFmtId="306" fontId="9" fillId="11" borderId="62" xfId="0" applyFont="1" applyFill="1" applyBorder="1" applyAlignment="1" applyProtection="1">
      <alignment horizontal="center" vertical="center"/>
      <protection hidden="1"/>
    </xf>
    <xf numFmtId="306" fontId="13" fillId="9" borderId="67" xfId="0" applyFont="1" applyFill="1" applyBorder="1" applyAlignment="1" applyProtection="1">
      <alignment horizontal="center" vertical="center"/>
      <protection hidden="1"/>
    </xf>
    <xf numFmtId="306" fontId="9" fillId="2" borderId="68" xfId="0" applyFont="1" applyFill="1" applyBorder="1" applyAlignment="1" applyProtection="1">
      <alignment horizontal="center" vertical="center"/>
      <protection locked="0" hidden="1"/>
    </xf>
    <xf numFmtId="300" fontId="9" fillId="11" borderId="66" xfId="0" applyNumberFormat="1" applyFont="1" applyFill="1" applyBorder="1" applyAlignment="1" applyProtection="1">
      <alignment horizontal="center" vertical="center"/>
      <protection hidden="1"/>
    </xf>
    <xf numFmtId="306" fontId="19" fillId="2" borderId="223" xfId="0" applyFont="1" applyFill="1" applyAlignment="1" applyProtection="1">
      <alignment horizontal="center" vertical="center" wrapText="1"/>
      <protection hidden="1"/>
    </xf>
    <xf numFmtId="306" fontId="63" fillId="2" borderId="223" xfId="0" applyFill="1" applyAlignment="1" applyProtection="1">
      <alignment horizontal="center" vertical="center"/>
      <protection hidden="1"/>
    </xf>
    <xf numFmtId="306" fontId="13" fillId="9" borderId="69" xfId="0" applyFont="1" applyFill="1" applyBorder="1" applyAlignment="1" applyProtection="1">
      <alignment horizontal="center" vertical="center"/>
      <protection hidden="1"/>
    </xf>
    <xf numFmtId="306" fontId="4" fillId="2" borderId="223" xfId="37" applyFont="1" applyFill="1" applyAlignment="1" applyProtection="1">
      <alignment horizontal="center" vertical="center"/>
      <protection hidden="1"/>
    </xf>
    <xf numFmtId="306" fontId="20" fillId="2" borderId="223" xfId="0" applyFont="1" applyFill="1" applyAlignment="1" applyProtection="1">
      <alignment vertical="center" wrapText="1"/>
      <protection locked="0" hidden="1"/>
    </xf>
    <xf numFmtId="300" fontId="63" fillId="2" borderId="223" xfId="0" applyNumberFormat="1" applyFill="1" applyAlignment="1" applyProtection="1">
      <alignment horizontal="center" vertical="center"/>
      <protection locked="0" hidden="1"/>
    </xf>
    <xf numFmtId="306" fontId="16" fillId="13" borderId="223" xfId="0" applyFont="1" applyFill="1" applyAlignment="1" applyProtection="1">
      <alignment horizontal="center" vertical="center"/>
      <protection hidden="1"/>
    </xf>
    <xf numFmtId="306" fontId="13" fillId="9" borderId="70" xfId="0" applyFont="1" applyFill="1" applyBorder="1" applyAlignment="1" applyProtection="1">
      <alignment horizontal="center" vertical="center"/>
      <protection hidden="1"/>
    </xf>
    <xf numFmtId="306" fontId="13" fillId="9" borderId="71" xfId="0" applyFont="1" applyFill="1" applyBorder="1" applyAlignment="1" applyProtection="1">
      <alignment horizontal="center" vertical="center"/>
      <protection hidden="1"/>
    </xf>
    <xf numFmtId="306" fontId="13" fillId="9" borderId="71" xfId="0" applyFont="1" applyFill="1" applyBorder="1" applyAlignment="1" applyProtection="1">
      <alignment horizontal="center" vertical="center"/>
      <protection locked="0" hidden="1"/>
    </xf>
    <xf numFmtId="306" fontId="13" fillId="9" borderId="72" xfId="0" applyFont="1" applyFill="1" applyBorder="1" applyAlignment="1" applyProtection="1">
      <alignment horizontal="center" vertical="center"/>
      <protection hidden="1"/>
    </xf>
    <xf numFmtId="306" fontId="63" fillId="2" borderId="223" xfId="0" applyFill="1" applyProtection="1">
      <alignment vertical="center"/>
      <protection hidden="1"/>
    </xf>
    <xf numFmtId="306" fontId="13" fillId="9" borderId="73" xfId="0" applyFont="1" applyFill="1" applyBorder="1" applyAlignment="1" applyProtection="1">
      <alignment horizontal="center" vertical="center"/>
      <protection hidden="1"/>
    </xf>
    <xf numFmtId="306" fontId="9" fillId="12" borderId="51" xfId="0" applyFont="1" applyFill="1" applyBorder="1" applyAlignment="1" applyProtection="1">
      <alignment horizontal="center" vertical="center"/>
      <protection hidden="1"/>
    </xf>
    <xf numFmtId="306" fontId="9" fillId="4" borderId="74" xfId="0" applyFont="1" applyFill="1" applyBorder="1" applyAlignment="1" applyProtection="1">
      <alignment horizontal="center" vertical="center"/>
      <protection locked="0" hidden="1"/>
    </xf>
    <xf numFmtId="306" fontId="9" fillId="12" borderId="53" xfId="0" applyFont="1" applyFill="1" applyBorder="1" applyAlignment="1" applyProtection="1">
      <alignment horizontal="center" vertical="center"/>
      <protection hidden="1"/>
    </xf>
    <xf numFmtId="306" fontId="9" fillId="4" borderId="75" xfId="0" applyFont="1" applyFill="1" applyBorder="1" applyAlignment="1" applyProtection="1">
      <alignment horizontal="center" vertical="center"/>
      <protection locked="0" hidden="1"/>
    </xf>
    <xf numFmtId="306" fontId="9" fillId="4" borderId="76" xfId="0" applyFont="1" applyFill="1" applyBorder="1" applyAlignment="1" applyProtection="1">
      <alignment horizontal="center" vertical="center"/>
      <protection locked="0" hidden="1"/>
    </xf>
    <xf numFmtId="306" fontId="9" fillId="4" borderId="77" xfId="0" applyFont="1" applyFill="1" applyBorder="1" applyAlignment="1" applyProtection="1">
      <alignment horizontal="center" vertical="center"/>
      <protection locked="0" hidden="1"/>
    </xf>
    <xf numFmtId="306" fontId="9" fillId="12" borderId="78" xfId="0" applyFont="1" applyFill="1" applyBorder="1" applyAlignment="1" applyProtection="1">
      <alignment horizontal="center" vertical="center"/>
      <protection hidden="1"/>
    </xf>
    <xf numFmtId="306" fontId="9" fillId="12" borderId="13" xfId="0" applyFont="1" applyFill="1" applyBorder="1" applyAlignment="1" applyProtection="1">
      <alignment horizontal="center" vertical="center"/>
      <protection hidden="1"/>
    </xf>
    <xf numFmtId="306" fontId="13" fillId="9" borderId="79" xfId="0" applyFont="1" applyFill="1" applyBorder="1" applyAlignment="1" applyProtection="1">
      <alignment horizontal="center" vertical="center"/>
      <protection hidden="1"/>
    </xf>
    <xf numFmtId="306" fontId="13" fillId="9" borderId="80" xfId="0" applyFont="1" applyFill="1" applyBorder="1" applyAlignment="1" applyProtection="1">
      <alignment horizontal="center" vertical="center"/>
      <protection hidden="1"/>
    </xf>
    <xf numFmtId="306" fontId="63" fillId="11" borderId="81" xfId="0" applyFill="1" applyBorder="1" applyAlignment="1" applyProtection="1">
      <alignment horizontal="center" vertical="center"/>
      <protection locked="0" hidden="1"/>
    </xf>
    <xf numFmtId="306" fontId="9" fillId="11" borderId="66" xfId="0" applyFont="1" applyFill="1" applyBorder="1" applyAlignment="1" applyProtection="1">
      <alignment horizontal="center" vertical="center"/>
      <protection locked="0" hidden="1"/>
    </xf>
    <xf numFmtId="301" fontId="9" fillId="12" borderId="51" xfId="0" applyNumberFormat="1" applyFont="1" applyFill="1" applyBorder="1" applyAlignment="1" applyProtection="1">
      <alignment horizontal="center" vertical="center"/>
      <protection hidden="1"/>
    </xf>
    <xf numFmtId="301" fontId="9" fillId="12" borderId="74" xfId="0" applyNumberFormat="1" applyFont="1" applyFill="1" applyBorder="1" applyAlignment="1" applyProtection="1">
      <alignment horizontal="center" vertical="center"/>
      <protection hidden="1"/>
    </xf>
    <xf numFmtId="301" fontId="21" fillId="12" borderId="82" xfId="0" applyNumberFormat="1" applyFont="1" applyFill="1" applyBorder="1" applyAlignment="1" applyProtection="1">
      <alignment horizontal="center" vertical="center"/>
      <protection hidden="1"/>
    </xf>
    <xf numFmtId="300" fontId="13" fillId="9" borderId="73" xfId="0" applyNumberFormat="1" applyFont="1" applyFill="1" applyBorder="1" applyAlignment="1" applyProtection="1">
      <alignment horizontal="center" vertical="center"/>
      <protection hidden="1"/>
    </xf>
    <xf numFmtId="301" fontId="9" fillId="12" borderId="78" xfId="0" applyNumberFormat="1" applyFont="1" applyFill="1" applyBorder="1" applyAlignment="1" applyProtection="1">
      <alignment horizontal="center" vertical="center"/>
      <protection hidden="1"/>
    </xf>
    <xf numFmtId="301" fontId="9" fillId="12" borderId="12" xfId="0" applyNumberFormat="1" applyFont="1" applyFill="1" applyBorder="1" applyAlignment="1" applyProtection="1">
      <alignment horizontal="center" vertical="center"/>
      <protection hidden="1"/>
    </xf>
    <xf numFmtId="300" fontId="63" fillId="11" borderId="61" xfId="0" applyNumberFormat="1" applyFill="1" applyBorder="1" applyAlignment="1" applyProtection="1">
      <alignment horizontal="center" vertical="center"/>
      <protection hidden="1"/>
    </xf>
    <xf numFmtId="300" fontId="9" fillId="4" borderId="66" xfId="0" applyNumberFormat="1" applyFont="1" applyFill="1" applyBorder="1" applyAlignment="1" applyProtection="1">
      <alignment horizontal="center" vertical="center"/>
      <protection locked="0" hidden="1"/>
    </xf>
    <xf numFmtId="300" fontId="13" fillId="9" borderId="67" xfId="0" applyNumberFormat="1" applyFont="1" applyFill="1" applyBorder="1" applyAlignment="1" applyProtection="1">
      <alignment horizontal="center" vertical="center"/>
      <protection hidden="1"/>
    </xf>
    <xf numFmtId="300" fontId="9" fillId="12" borderId="83" xfId="0" applyNumberFormat="1" applyFont="1" applyFill="1" applyBorder="1" applyAlignment="1" applyProtection="1">
      <alignment horizontal="center" vertical="center"/>
      <protection hidden="1"/>
    </xf>
    <xf numFmtId="300" fontId="9" fillId="12" borderId="68" xfId="0" applyNumberFormat="1" applyFont="1" applyFill="1" applyBorder="1" applyAlignment="1" applyProtection="1">
      <alignment horizontal="center" vertical="center"/>
      <protection hidden="1"/>
    </xf>
    <xf numFmtId="306" fontId="22" fillId="13" borderId="38" xfId="0" applyFont="1" applyFill="1" applyBorder="1" applyAlignment="1" applyProtection="1">
      <alignment horizontal="center" vertical="center"/>
      <protection hidden="1"/>
    </xf>
    <xf numFmtId="306" fontId="22" fillId="13" borderId="40" xfId="0" applyFont="1" applyFill="1" applyBorder="1" applyAlignment="1" applyProtection="1">
      <alignment horizontal="center" vertical="center"/>
      <protection hidden="1"/>
    </xf>
    <xf numFmtId="306" fontId="22" fillId="13" borderId="41" xfId="0" applyFont="1" applyFill="1" applyBorder="1" applyAlignment="1" applyProtection="1">
      <alignment horizontal="center" vertical="center"/>
      <protection hidden="1"/>
    </xf>
    <xf numFmtId="306" fontId="13" fillId="9" borderId="84" xfId="0" applyFont="1" applyFill="1" applyBorder="1" applyAlignment="1" applyProtection="1">
      <alignment horizontal="center" vertical="center"/>
      <protection hidden="1"/>
    </xf>
    <xf numFmtId="306" fontId="13" fillId="9" borderId="85" xfId="0" applyFont="1" applyFill="1" applyBorder="1" applyAlignment="1" applyProtection="1">
      <alignment horizontal="center" vertical="center"/>
      <protection hidden="1"/>
    </xf>
    <xf numFmtId="306" fontId="13" fillId="9" borderId="223" xfId="0" applyFont="1" applyFill="1" applyAlignment="1" applyProtection="1">
      <alignment horizontal="center" vertical="center"/>
      <protection hidden="1"/>
    </xf>
    <xf numFmtId="306" fontId="13" fillId="9" borderId="86" xfId="0" applyFont="1" applyFill="1" applyBorder="1" applyAlignment="1" applyProtection="1">
      <alignment horizontal="center" vertical="center"/>
      <protection hidden="1"/>
    </xf>
    <xf numFmtId="306" fontId="5" fillId="2" borderId="87" xfId="0" applyFont="1" applyFill="1" applyBorder="1" applyAlignment="1" applyProtection="1">
      <alignment horizontal="center" vertical="center"/>
      <protection locked="0" hidden="1"/>
    </xf>
    <xf numFmtId="9" fontId="5" fillId="2" borderId="87" xfId="0" applyNumberFormat="1" applyFont="1" applyFill="1" applyBorder="1" applyAlignment="1" applyProtection="1">
      <alignment horizontal="center" vertical="center"/>
      <protection locked="0" hidden="1"/>
    </xf>
    <xf numFmtId="301" fontId="5" fillId="12" borderId="87" xfId="0" applyNumberFormat="1" applyFont="1" applyFill="1" applyBorder="1" applyAlignment="1" applyProtection="1">
      <alignment horizontal="center" vertical="center"/>
      <protection locked="0" hidden="1"/>
    </xf>
    <xf numFmtId="306" fontId="5" fillId="2" borderId="223" xfId="0" applyFont="1" applyFill="1" applyAlignment="1" applyProtection="1">
      <alignment horizontal="center" vertical="center"/>
      <protection locked="0" hidden="1"/>
    </xf>
    <xf numFmtId="306" fontId="5" fillId="2" borderId="88" xfId="0" applyFont="1" applyFill="1" applyBorder="1" applyAlignment="1" applyProtection="1">
      <alignment horizontal="center" vertical="center"/>
      <protection locked="0" hidden="1"/>
    </xf>
    <xf numFmtId="306" fontId="13" fillId="9" borderId="89" xfId="0" applyFont="1" applyFill="1" applyBorder="1" applyAlignment="1" applyProtection="1">
      <alignment horizontal="center" vertical="center"/>
      <protection hidden="1"/>
    </xf>
    <xf numFmtId="306" fontId="13" fillId="9" borderId="90" xfId="0" applyFont="1" applyFill="1" applyBorder="1" applyAlignment="1" applyProtection="1">
      <alignment horizontal="center" vertical="center"/>
      <protection hidden="1"/>
    </xf>
    <xf numFmtId="306" fontId="13" fillId="9" borderId="73" xfId="0" applyFont="1" applyFill="1" applyBorder="1" applyAlignment="1" applyProtection="1">
      <alignment horizontal="center" vertical="center"/>
      <protection locked="0" hidden="1"/>
    </xf>
    <xf numFmtId="306" fontId="9" fillId="4" borderId="64" xfId="0" applyFont="1" applyFill="1" applyBorder="1" applyAlignment="1" applyProtection="1">
      <alignment horizontal="center" vertical="center"/>
      <protection locked="0" hidden="1"/>
    </xf>
    <xf numFmtId="306" fontId="9" fillId="12" borderId="54" xfId="0" applyFont="1" applyFill="1" applyBorder="1" applyAlignment="1" applyProtection="1">
      <alignment horizontal="center" vertical="center"/>
      <protection hidden="1"/>
    </xf>
    <xf numFmtId="10" fontId="5" fillId="2" borderId="87" xfId="0" applyNumberFormat="1" applyFont="1" applyFill="1" applyBorder="1" applyAlignment="1" applyProtection="1">
      <alignment horizontal="center" vertical="center"/>
      <protection locked="0" hidden="1"/>
    </xf>
    <xf numFmtId="306" fontId="13" fillId="9" borderId="61" xfId="0" applyFont="1" applyFill="1" applyBorder="1" applyAlignment="1" applyProtection="1">
      <alignment horizontal="center" vertical="center"/>
      <protection locked="0" hidden="1"/>
    </xf>
    <xf numFmtId="306" fontId="9" fillId="4" borderId="66" xfId="0" applyFont="1" applyFill="1" applyBorder="1" applyAlignment="1" applyProtection="1">
      <alignment horizontal="center" vertical="center"/>
      <protection locked="0" hidden="1"/>
    </xf>
    <xf numFmtId="306" fontId="9" fillId="12" borderId="62" xfId="0" applyFont="1" applyFill="1" applyBorder="1" applyAlignment="1" applyProtection="1">
      <alignment horizontal="center" vertical="center"/>
      <protection hidden="1"/>
    </xf>
    <xf numFmtId="306" fontId="13" fillId="9" borderId="91" xfId="0" applyFont="1" applyFill="1" applyBorder="1" applyAlignment="1" applyProtection="1">
      <alignment horizontal="center" vertical="center"/>
      <protection hidden="1"/>
    </xf>
    <xf numFmtId="306" fontId="5" fillId="2" borderId="92" xfId="0" applyFont="1" applyFill="1" applyBorder="1" applyAlignment="1" applyProtection="1">
      <alignment horizontal="center" vertical="center"/>
      <protection locked="0" hidden="1"/>
    </xf>
    <xf numFmtId="9" fontId="5" fillId="2" borderId="92" xfId="0" applyNumberFormat="1" applyFont="1" applyFill="1" applyBorder="1" applyAlignment="1" applyProtection="1">
      <alignment horizontal="center" vertical="center"/>
      <protection locked="0" hidden="1"/>
    </xf>
    <xf numFmtId="306" fontId="13" fillId="9" borderId="93" xfId="0" applyFont="1" applyFill="1" applyBorder="1" applyAlignment="1" applyProtection="1">
      <alignment horizontal="center" vertical="center"/>
      <protection hidden="1"/>
    </xf>
    <xf numFmtId="306" fontId="13" fillId="9" borderId="39" xfId="0" applyFont="1" applyFill="1" applyBorder="1" applyAlignment="1" applyProtection="1">
      <alignment horizontal="center" vertical="center"/>
      <protection hidden="1"/>
    </xf>
    <xf numFmtId="301" fontId="23" fillId="12" borderId="94" xfId="0" applyNumberFormat="1" applyFont="1" applyFill="1" applyBorder="1" applyAlignment="1" applyProtection="1">
      <alignment horizontal="center" vertical="center"/>
      <protection locked="0" hidden="1"/>
    </xf>
    <xf numFmtId="306" fontId="5" fillId="2" borderId="39" xfId="0" applyFont="1" applyFill="1" applyBorder="1" applyAlignment="1" applyProtection="1">
      <alignment horizontal="center" vertical="center"/>
      <protection locked="0" hidden="1"/>
    </xf>
    <xf numFmtId="306" fontId="5" fillId="2" borderId="95" xfId="0" applyFont="1" applyFill="1" applyBorder="1" applyAlignment="1" applyProtection="1">
      <alignment horizontal="center" vertical="center"/>
      <protection locked="0" hidden="1"/>
    </xf>
    <xf numFmtId="306" fontId="13" fillId="9" borderId="96" xfId="0" applyFont="1" applyFill="1" applyBorder="1" applyAlignment="1" applyProtection="1">
      <alignment horizontal="center" vertical="center"/>
      <protection hidden="1"/>
    </xf>
    <xf numFmtId="306" fontId="9" fillId="4" borderId="83" xfId="0" applyFont="1" applyFill="1" applyBorder="1" applyAlignment="1" applyProtection="1">
      <alignment horizontal="center" vertical="center"/>
      <protection hidden="1"/>
    </xf>
    <xf numFmtId="306" fontId="24" fillId="4" borderId="83" xfId="0" applyFont="1" applyFill="1" applyBorder="1" applyAlignment="1" applyProtection="1">
      <alignment horizontal="center" vertical="center"/>
      <protection hidden="1"/>
    </xf>
    <xf numFmtId="306" fontId="24" fillId="4" borderId="68" xfId="0" applyFont="1" applyFill="1" applyBorder="1" applyAlignment="1" applyProtection="1">
      <alignment horizontal="center" vertical="center"/>
      <protection hidden="1"/>
    </xf>
    <xf numFmtId="9" fontId="63" fillId="2" borderId="223" xfId="0" applyNumberFormat="1" applyFill="1" applyAlignment="1" applyProtection="1">
      <alignment horizontal="center" vertical="center"/>
      <protection hidden="1"/>
    </xf>
    <xf numFmtId="306" fontId="63" fillId="0" borderId="223" xfId="0" applyAlignment="1" applyProtection="1">
      <alignment horizontal="center" vertical="center"/>
      <protection locked="0" hidden="1"/>
    </xf>
    <xf numFmtId="306" fontId="63" fillId="2" borderId="97" xfId="0" applyFill="1" applyBorder="1" applyAlignment="1" applyProtection="1">
      <alignment horizontal="center" vertical="center" wrapText="1"/>
      <protection hidden="1"/>
    </xf>
    <xf numFmtId="306" fontId="63" fillId="2" borderId="98" xfId="0" applyFill="1" applyBorder="1" applyAlignment="1" applyProtection="1">
      <alignment horizontal="center" vertical="center"/>
      <protection hidden="1"/>
    </xf>
    <xf numFmtId="306" fontId="63" fillId="2" borderId="99" xfId="0" applyFill="1" applyBorder="1" applyAlignment="1" applyProtection="1">
      <alignment horizontal="center" vertical="center"/>
      <protection hidden="1"/>
    </xf>
    <xf numFmtId="306" fontId="63" fillId="2" borderId="100" xfId="0" applyFill="1" applyBorder="1" applyAlignment="1" applyProtection="1">
      <alignment horizontal="center" vertical="center"/>
      <protection hidden="1"/>
    </xf>
    <xf numFmtId="306" fontId="63" fillId="2" borderId="88" xfId="0" applyFill="1" applyBorder="1" applyAlignment="1" applyProtection="1">
      <alignment horizontal="center" vertical="center"/>
      <protection hidden="1"/>
    </xf>
    <xf numFmtId="306" fontId="63" fillId="2" borderId="93" xfId="0" applyFill="1" applyBorder="1" applyAlignment="1" applyProtection="1">
      <alignment horizontal="center" vertical="center"/>
      <protection hidden="1"/>
    </xf>
    <xf numFmtId="306" fontId="63" fillId="2" borderId="39" xfId="0" applyFill="1" applyBorder="1" applyAlignment="1" applyProtection="1">
      <alignment horizontal="center" vertical="center"/>
      <protection hidden="1"/>
    </xf>
    <xf numFmtId="306" fontId="63" fillId="2" borderId="95" xfId="0" applyFill="1" applyBorder="1" applyAlignment="1" applyProtection="1">
      <alignment horizontal="center" vertical="center"/>
      <protection hidden="1"/>
    </xf>
    <xf numFmtId="9" fontId="5" fillId="2" borderId="223" xfId="0" applyNumberFormat="1" applyFont="1" applyFill="1" applyAlignment="1" applyProtection="1">
      <alignment horizontal="center" vertical="center"/>
      <protection locked="0" hidden="1"/>
    </xf>
    <xf numFmtId="302" fontId="25" fillId="0" borderId="32" xfId="0" applyNumberFormat="1" applyFont="1" applyBorder="1" applyAlignment="1">
      <alignment horizontal="center" vertical="center" textRotation="255"/>
    </xf>
    <xf numFmtId="302" fontId="26" fillId="0" borderId="28" xfId="0" applyNumberFormat="1" applyFont="1" applyBorder="1" applyAlignment="1">
      <alignment horizontal="center" vertical="center"/>
    </xf>
    <xf numFmtId="302" fontId="26" fillId="0" borderId="32" xfId="0" applyNumberFormat="1" applyFont="1" applyBorder="1" applyAlignment="1">
      <alignment horizontal="center" vertical="center"/>
    </xf>
    <xf numFmtId="303" fontId="26" fillId="0" borderId="32" xfId="0" applyNumberFormat="1" applyFont="1" applyBorder="1" applyAlignment="1">
      <alignment horizontal="center" vertical="center"/>
    </xf>
    <xf numFmtId="304" fontId="26" fillId="0" borderId="32" xfId="0" applyNumberFormat="1" applyFont="1" applyBorder="1" applyAlignment="1">
      <alignment horizontal="center" vertical="center"/>
    </xf>
    <xf numFmtId="302" fontId="26" fillId="4" borderId="32" xfId="0" applyNumberFormat="1" applyFont="1" applyFill="1" applyBorder="1" applyAlignment="1">
      <alignment horizontal="center" vertical="center" wrapText="1"/>
    </xf>
    <xf numFmtId="302" fontId="26" fillId="4" borderId="36" xfId="0" applyNumberFormat="1" applyFont="1" applyFill="1" applyBorder="1" applyAlignment="1">
      <alignment horizontal="center" vertical="center" wrapText="1"/>
    </xf>
    <xf numFmtId="302" fontId="26" fillId="0" borderId="32" xfId="0" applyNumberFormat="1" applyFont="1" applyBorder="1" applyAlignment="1">
      <alignment horizontal="center" vertical="center" wrapText="1"/>
    </xf>
    <xf numFmtId="302" fontId="26" fillId="0" borderId="36" xfId="0" applyNumberFormat="1" applyFont="1" applyBorder="1" applyAlignment="1">
      <alignment horizontal="center" vertical="center" wrapText="1"/>
    </xf>
    <xf numFmtId="302" fontId="27" fillId="0" borderId="32" xfId="0" applyNumberFormat="1" applyFont="1" applyBorder="1" applyAlignment="1">
      <alignment horizontal="center" vertical="center" wrapText="1"/>
    </xf>
    <xf numFmtId="302" fontId="26" fillId="14" borderId="32" xfId="0" applyNumberFormat="1" applyFont="1" applyFill="1" applyBorder="1" applyAlignment="1">
      <alignment horizontal="center" vertical="center"/>
    </xf>
    <xf numFmtId="302" fontId="25" fillId="0" borderId="36" xfId="0" applyNumberFormat="1" applyFont="1" applyBorder="1" applyAlignment="1">
      <alignment horizontal="center" vertical="center" textRotation="255"/>
    </xf>
    <xf numFmtId="302" fontId="26" fillId="0" borderId="36" xfId="0" applyNumberFormat="1" applyFont="1" applyBorder="1" applyAlignment="1">
      <alignment horizontal="center" vertical="center"/>
    </xf>
    <xf numFmtId="303" fontId="26" fillId="0" borderId="36" xfId="0" applyNumberFormat="1" applyFont="1" applyBorder="1" applyAlignment="1">
      <alignment horizontal="center" vertical="center"/>
    </xf>
    <xf numFmtId="304" fontId="26" fillId="0" borderId="36" xfId="0" applyNumberFormat="1" applyFont="1" applyBorder="1" applyAlignment="1">
      <alignment horizontal="center" vertical="center"/>
    </xf>
    <xf numFmtId="302" fontId="26" fillId="4" borderId="36" xfId="0" applyNumberFormat="1" applyFont="1" applyFill="1" applyBorder="1" applyAlignment="1">
      <alignment vertical="center" wrapText="1"/>
    </xf>
    <xf numFmtId="302" fontId="26" fillId="0" borderId="36" xfId="0" applyNumberFormat="1" applyFont="1" applyBorder="1" applyAlignment="1">
      <alignment vertical="center" wrapText="1"/>
    </xf>
    <xf numFmtId="302" fontId="27" fillId="0" borderId="35" xfId="0" applyNumberFormat="1" applyFont="1" applyBorder="1" applyAlignment="1">
      <alignment vertical="center" wrapText="1"/>
    </xf>
    <xf numFmtId="302" fontId="26" fillId="15" borderId="101" xfId="0" applyNumberFormat="1" applyFont="1" applyFill="1" applyBorder="1" applyAlignment="1">
      <alignment horizontal="center" vertical="center"/>
    </xf>
    <xf numFmtId="302" fontId="26" fillId="15" borderId="102" xfId="0" applyNumberFormat="1" applyFont="1" applyFill="1" applyBorder="1" applyAlignment="1">
      <alignment horizontal="center" vertical="center"/>
    </xf>
    <xf numFmtId="302" fontId="26" fillId="15" borderId="103" xfId="0" applyNumberFormat="1" applyFont="1" applyFill="1" applyBorder="1" applyAlignment="1">
      <alignment horizontal="right" vertical="center"/>
    </xf>
    <xf numFmtId="302" fontId="28" fillId="15" borderId="104" xfId="0" applyNumberFormat="1" applyFont="1" applyFill="1" applyBorder="1">
      <alignment vertical="center"/>
    </xf>
    <xf numFmtId="302" fontId="25" fillId="0" borderId="31" xfId="0" applyNumberFormat="1" applyFont="1" applyBorder="1" applyAlignment="1" applyProtection="1">
      <alignment horizontal="center" vertical="center"/>
      <protection locked="0"/>
    </xf>
    <xf numFmtId="302" fontId="25" fillId="0" borderId="105" xfId="0" applyNumberFormat="1" applyFont="1" applyBorder="1" applyAlignment="1">
      <alignment horizontal="center" vertical="center" textRotation="255"/>
    </xf>
    <xf numFmtId="302" fontId="25" fillId="0" borderId="106" xfId="0" applyNumberFormat="1" applyFont="1" applyBorder="1" applyAlignment="1">
      <alignment horizontal="center" vertical="center"/>
    </xf>
    <xf numFmtId="303" fontId="25" fillId="0" borderId="106" xfId="0" applyNumberFormat="1" applyFont="1" applyBorder="1" applyAlignment="1">
      <alignment horizontal="center" vertical="center"/>
    </xf>
    <xf numFmtId="304" fontId="25" fillId="0" borderId="106" xfId="0" applyNumberFormat="1" applyFont="1" applyBorder="1" applyAlignment="1">
      <alignment horizontal="center" vertical="center"/>
    </xf>
    <xf numFmtId="302" fontId="26" fillId="14" borderId="23" xfId="0" applyNumberFormat="1" applyFont="1" applyFill="1" applyBorder="1" applyAlignment="1">
      <alignment horizontal="center" vertical="center"/>
    </xf>
    <xf numFmtId="302" fontId="25" fillId="0" borderId="23" xfId="0" applyNumberFormat="1" applyFont="1" applyBorder="1" applyAlignment="1">
      <alignment horizontal="center" vertical="center"/>
    </xf>
    <xf numFmtId="302" fontId="25" fillId="0" borderId="107" xfId="0" applyNumberFormat="1" applyFont="1" applyBorder="1" applyAlignment="1">
      <alignment horizontal="center" vertical="center" textRotation="255"/>
    </xf>
    <xf numFmtId="302" fontId="25" fillId="0" borderId="28" xfId="0" applyNumberFormat="1" applyFont="1" applyBorder="1" applyAlignment="1">
      <alignment horizontal="center" vertical="center"/>
    </xf>
    <xf numFmtId="303" fontId="25" fillId="0" borderId="28" xfId="0" applyNumberFormat="1" applyFont="1" applyBorder="1" applyAlignment="1">
      <alignment horizontal="center" vertical="center"/>
    </xf>
    <xf numFmtId="304" fontId="25" fillId="0" borderId="28" xfId="0" applyNumberFormat="1" applyFont="1" applyBorder="1" applyAlignment="1">
      <alignment horizontal="center" vertical="center"/>
    </xf>
    <xf numFmtId="302" fontId="26" fillId="14" borderId="28" xfId="0" applyNumberFormat="1" applyFont="1" applyFill="1" applyBorder="1" applyAlignment="1">
      <alignment horizontal="center" vertical="center"/>
    </xf>
    <xf numFmtId="302" fontId="25" fillId="0" borderId="108" xfId="0" applyNumberFormat="1" applyFont="1" applyBorder="1" applyAlignment="1">
      <alignment horizontal="center" vertical="center" textRotation="255"/>
    </xf>
    <xf numFmtId="302" fontId="25" fillId="0" borderId="109" xfId="0" applyNumberFormat="1" applyFont="1" applyBorder="1" applyAlignment="1">
      <alignment horizontal="center" vertical="center"/>
    </xf>
    <xf numFmtId="303" fontId="25" fillId="0" borderId="109" xfId="0" applyNumberFormat="1" applyFont="1" applyBorder="1" applyAlignment="1">
      <alignment horizontal="center" vertical="center"/>
    </xf>
    <xf numFmtId="304" fontId="25" fillId="0" borderId="109" xfId="0" applyNumberFormat="1" applyFont="1" applyBorder="1" applyAlignment="1">
      <alignment horizontal="center" vertical="center"/>
    </xf>
    <xf numFmtId="302" fontId="26" fillId="14" borderId="109" xfId="0" applyNumberFormat="1" applyFont="1" applyFill="1" applyBorder="1" applyAlignment="1">
      <alignment horizontal="center" vertical="center"/>
    </xf>
    <xf numFmtId="302" fontId="26" fillId="14" borderId="106" xfId="0" applyNumberFormat="1" applyFont="1" applyFill="1" applyBorder="1" applyAlignment="1">
      <alignment horizontal="center" vertical="center"/>
    </xf>
    <xf numFmtId="302" fontId="25" fillId="0" borderId="32" xfId="0" applyNumberFormat="1" applyFont="1" applyBorder="1" applyAlignment="1">
      <alignment horizontal="center" vertical="center"/>
    </xf>
    <xf numFmtId="302" fontId="25" fillId="0" borderId="110" xfId="0" applyNumberFormat="1" applyFont="1" applyBorder="1" applyAlignment="1">
      <alignment horizontal="center" vertical="center" textRotation="255"/>
    </xf>
    <xf numFmtId="302" fontId="25" fillId="0" borderId="111" xfId="0" applyNumberFormat="1" applyFont="1" applyBorder="1" applyAlignment="1">
      <alignment horizontal="center" vertical="center"/>
    </xf>
    <xf numFmtId="302" fontId="25" fillId="0" borderId="22" xfId="0" applyNumberFormat="1" applyFont="1" applyBorder="1" applyAlignment="1">
      <alignment horizontal="center" vertical="center"/>
    </xf>
    <xf numFmtId="303" fontId="25" fillId="0" borderId="23" xfId="0" applyNumberFormat="1" applyFont="1" applyBorder="1" applyAlignment="1">
      <alignment horizontal="center" vertical="center"/>
    </xf>
    <xf numFmtId="304" fontId="25" fillId="0" borderId="23" xfId="0" applyNumberFormat="1" applyFont="1" applyBorder="1" applyAlignment="1">
      <alignment horizontal="center" vertical="center"/>
    </xf>
    <xf numFmtId="302" fontId="25" fillId="0" borderId="27" xfId="0" applyNumberFormat="1" applyFont="1" applyBorder="1" applyAlignment="1">
      <alignment horizontal="center" vertical="center"/>
    </xf>
    <xf numFmtId="302" fontId="25" fillId="0" borderId="112" xfId="0" applyNumberFormat="1" applyFont="1" applyBorder="1" applyAlignment="1">
      <alignment horizontal="center" vertical="center" textRotation="255"/>
    </xf>
    <xf numFmtId="302" fontId="25" fillId="0" borderId="113" xfId="0" applyNumberFormat="1" applyFont="1" applyBorder="1" applyAlignment="1">
      <alignment horizontal="center" vertical="center" textRotation="255"/>
    </xf>
    <xf numFmtId="302" fontId="25" fillId="0" borderId="31" xfId="0" applyNumberFormat="1" applyFont="1" applyBorder="1" applyAlignment="1">
      <alignment horizontal="center" vertical="center"/>
    </xf>
    <xf numFmtId="303" fontId="25" fillId="0" borderId="32" xfId="0" applyNumberFormat="1" applyFont="1" applyBorder="1" applyAlignment="1">
      <alignment horizontal="center" vertical="center"/>
    </xf>
    <xf numFmtId="304" fontId="25" fillId="0" borderId="32" xfId="0" applyNumberFormat="1" applyFont="1" applyBorder="1" applyAlignment="1">
      <alignment horizontal="center" vertical="center"/>
    </xf>
    <xf numFmtId="302" fontId="25" fillId="0" borderId="114" xfId="0" applyNumberFormat="1" applyFont="1" applyBorder="1" applyAlignment="1">
      <alignment horizontal="center" vertical="center"/>
    </xf>
    <xf numFmtId="304" fontId="25" fillId="0" borderId="115" xfId="0" applyNumberFormat="1" applyFont="1" applyBorder="1" applyAlignment="1">
      <alignment horizontal="center" vertical="center"/>
    </xf>
    <xf numFmtId="302" fontId="25" fillId="0" borderId="116" xfId="0" applyNumberFormat="1" applyFont="1" applyBorder="1" applyAlignment="1">
      <alignment horizontal="center" vertical="center"/>
    </xf>
    <xf numFmtId="302" fontId="26" fillId="14" borderId="114" xfId="0" applyNumberFormat="1" applyFont="1" applyFill="1" applyBorder="1" applyAlignment="1">
      <alignment horizontal="center" vertical="center"/>
    </xf>
    <xf numFmtId="304" fontId="25" fillId="0" borderId="29" xfId="0" applyNumberFormat="1" applyFont="1" applyBorder="1" applyAlignment="1">
      <alignment horizontal="center" vertical="center"/>
    </xf>
    <xf numFmtId="302" fontId="25" fillId="0" borderId="117" xfId="0" applyNumberFormat="1" applyFont="1" applyBorder="1" applyAlignment="1">
      <alignment horizontal="center" vertical="center"/>
    </xf>
    <xf numFmtId="302" fontId="26" fillId="14" borderId="27" xfId="0" applyNumberFormat="1" applyFont="1" applyFill="1" applyBorder="1" applyAlignment="1">
      <alignment horizontal="center" vertical="center"/>
    </xf>
    <xf numFmtId="304" fontId="25" fillId="0" borderId="33" xfId="0" applyNumberFormat="1" applyFont="1" applyBorder="1" applyAlignment="1">
      <alignment horizontal="center" vertical="center"/>
    </xf>
    <xf numFmtId="302" fontId="25" fillId="0" borderId="118" xfId="0" applyNumberFormat="1" applyFont="1" applyBorder="1" applyAlignment="1">
      <alignment horizontal="center" vertical="center"/>
    </xf>
    <xf numFmtId="303" fontId="25" fillId="0" borderId="29" xfId="0" applyNumberFormat="1" applyFont="1" applyBorder="1" applyAlignment="1">
      <alignment horizontal="center" vertical="center"/>
    </xf>
    <xf numFmtId="304" fontId="25" fillId="0" borderId="117" xfId="0" applyNumberFormat="1" applyFont="1" applyBorder="1" applyAlignment="1">
      <alignment horizontal="center" vertical="center"/>
    </xf>
    <xf numFmtId="302" fontId="25" fillId="0" borderId="119" xfId="0" applyNumberFormat="1" applyFont="1" applyBorder="1" applyAlignment="1">
      <alignment horizontal="center" vertical="center"/>
    </xf>
    <xf numFmtId="305" fontId="25" fillId="0" borderId="28" xfId="0" applyNumberFormat="1" applyFont="1" applyBorder="1" applyAlignment="1">
      <alignment horizontal="center" vertical="center"/>
    </xf>
    <xf numFmtId="305" fontId="25" fillId="0" borderId="109" xfId="0" applyNumberFormat="1" applyFont="1" applyBorder="1" applyAlignment="1">
      <alignment horizontal="center" vertical="center"/>
    </xf>
    <xf numFmtId="302" fontId="25" fillId="0" borderId="223" xfId="0" applyNumberFormat="1" applyFont="1" applyAlignment="1">
      <alignment horizontal="center" vertical="center"/>
    </xf>
    <xf numFmtId="306" fontId="29" fillId="0" borderId="28" xfId="0" applyFont="1" applyBorder="1">
      <alignment vertical="center"/>
    </xf>
    <xf numFmtId="303" fontId="29" fillId="0" borderId="28" xfId="0" applyNumberFormat="1" applyFont="1" applyBorder="1">
      <alignment vertical="center"/>
    </xf>
    <xf numFmtId="302" fontId="30" fillId="0" borderId="114" xfId="0" applyNumberFormat="1" applyFont="1" applyBorder="1" applyAlignment="1">
      <alignment horizontal="center" vertical="center"/>
    </xf>
    <xf numFmtId="302" fontId="25" fillId="0" borderId="23" xfId="0" applyNumberFormat="1" applyFont="1" applyBorder="1" applyAlignment="1">
      <alignment horizontal="center" vertical="center" textRotation="255"/>
    </xf>
    <xf numFmtId="302" fontId="31" fillId="0" borderId="35" xfId="0" applyNumberFormat="1" applyFont="1" applyBorder="1" applyAlignment="1">
      <alignment horizontal="center" vertical="center"/>
    </xf>
    <xf numFmtId="302" fontId="31" fillId="0" borderId="223" xfId="0" applyNumberFormat="1" applyFont="1" applyAlignment="1">
      <alignment horizontal="center" vertical="center"/>
    </xf>
    <xf numFmtId="302" fontId="31" fillId="0" borderId="34" xfId="0" applyNumberFormat="1" applyFont="1" applyBorder="1" applyAlignment="1">
      <alignment horizontal="center" vertical="center"/>
    </xf>
    <xf numFmtId="302" fontId="32" fillId="0" borderId="35" xfId="0" applyNumberFormat="1" applyFont="1" applyBorder="1" applyAlignment="1">
      <alignment horizontal="center" vertical="center"/>
    </xf>
    <xf numFmtId="302" fontId="32" fillId="0" borderId="223" xfId="0" applyNumberFormat="1" applyFont="1" applyAlignment="1">
      <alignment horizontal="center" vertical="center"/>
    </xf>
    <xf numFmtId="302" fontId="32" fillId="0" borderId="34" xfId="0" applyNumberFormat="1" applyFont="1" applyBorder="1" applyAlignment="1">
      <alignment horizontal="center" vertical="center"/>
    </xf>
    <xf numFmtId="300" fontId="25" fillId="0" borderId="23" xfId="0" applyNumberFormat="1" applyFont="1" applyBorder="1" applyAlignment="1">
      <alignment horizontal="center" vertical="center"/>
    </xf>
    <xf numFmtId="302" fontId="25" fillId="0" borderId="28" xfId="0" applyNumberFormat="1" applyFont="1" applyBorder="1" applyAlignment="1">
      <alignment horizontal="center" vertical="center" textRotation="255"/>
    </xf>
    <xf numFmtId="300" fontId="25" fillId="0" borderId="28" xfId="0" applyNumberFormat="1" applyFont="1" applyBorder="1" applyAlignment="1">
      <alignment horizontal="center" vertical="center"/>
    </xf>
    <xf numFmtId="302" fontId="31" fillId="0" borderId="24" xfId="0" applyNumberFormat="1" applyFont="1" applyBorder="1" applyAlignment="1">
      <alignment horizontal="center" vertical="center"/>
    </xf>
    <xf numFmtId="302" fontId="31" fillId="0" borderId="120" xfId="0" applyNumberFormat="1" applyFont="1" applyBorder="1" applyAlignment="1">
      <alignment horizontal="center" vertical="center"/>
    </xf>
    <xf numFmtId="302" fontId="31" fillId="0" borderId="22" xfId="0" applyNumberFormat="1" applyFont="1" applyBorder="1" applyAlignment="1">
      <alignment horizontal="center" vertical="center"/>
    </xf>
    <xf numFmtId="302" fontId="32" fillId="0" borderId="24" xfId="0" applyNumberFormat="1" applyFont="1" applyBorder="1" applyAlignment="1">
      <alignment horizontal="center" vertical="center"/>
    </xf>
    <xf numFmtId="302" fontId="32" fillId="0" borderId="120" xfId="0" applyNumberFormat="1" applyFont="1" applyBorder="1" applyAlignment="1">
      <alignment horizontal="center" vertical="center"/>
    </xf>
    <xf numFmtId="302" fontId="32" fillId="0" borderId="22" xfId="0" applyNumberFormat="1" applyFont="1" applyBorder="1" applyAlignment="1">
      <alignment horizontal="center" vertical="center"/>
    </xf>
    <xf numFmtId="302" fontId="25" fillId="0" borderId="29" xfId="0" applyNumberFormat="1" applyFont="1" applyBorder="1" applyAlignment="1">
      <alignment horizontal="center" vertical="center"/>
    </xf>
    <xf numFmtId="302" fontId="25" fillId="0" borderId="28" xfId="0" applyNumberFormat="1" applyFont="1" applyBorder="1">
      <alignment vertical="center"/>
    </xf>
    <xf numFmtId="306" fontId="33" fillId="4" borderId="28" xfId="1" applyFont="1" applyFill="1" applyBorder="1" applyAlignment="1">
      <alignment vertical="center" wrapText="1"/>
      <protection locked="0"/>
    </xf>
    <xf numFmtId="306" fontId="26" fillId="4" borderId="28" xfId="0" applyFont="1" applyFill="1" applyBorder="1" applyAlignment="1">
      <alignment horizontal="right" vertical="center"/>
    </xf>
    <xf numFmtId="306" fontId="26" fillId="4" borderId="28" xfId="0" applyFont="1" applyFill="1" applyBorder="1">
      <alignment vertical="center"/>
    </xf>
    <xf numFmtId="306" fontId="25" fillId="4" borderId="28" xfId="1" applyFont="1" applyFill="1" applyBorder="1" applyAlignment="1">
      <alignment horizontal="right" vertical="center"/>
      <protection locked="0"/>
    </xf>
    <xf numFmtId="306" fontId="26" fillId="4" borderId="28" xfId="0" applyFont="1" applyFill="1" applyBorder="1" applyAlignment="1">
      <alignment horizontal="left" vertical="center"/>
    </xf>
    <xf numFmtId="306" fontId="34" fillId="4" borderId="28" xfId="0" applyFont="1" applyFill="1" applyBorder="1">
      <alignment vertical="center"/>
    </xf>
    <xf numFmtId="306" fontId="25" fillId="4" borderId="28" xfId="1" applyFont="1" applyFill="1" applyBorder="1" applyAlignment="1">
      <alignment horizontal="left" vertical="center"/>
      <protection locked="0"/>
    </xf>
    <xf numFmtId="306" fontId="35" fillId="4" borderId="28" xfId="0" applyFont="1" applyFill="1" applyBorder="1">
      <alignment vertical="center"/>
    </xf>
    <xf numFmtId="306" fontId="26" fillId="4" borderId="28" xfId="0" applyFont="1" applyFill="1" applyBorder="1" applyAlignment="1">
      <alignment horizontal="center" vertical="center"/>
    </xf>
    <xf numFmtId="306" fontId="36" fillId="2" borderId="223" xfId="0" applyFont="1" applyFill="1" applyAlignment="1" applyProtection="1">
      <alignment horizontal="center" vertical="center"/>
      <protection hidden="1"/>
    </xf>
    <xf numFmtId="306" fontId="37" fillId="2" borderId="121" xfId="0" applyFont="1" applyFill="1" applyBorder="1" applyAlignment="1" applyProtection="1">
      <alignment horizontal="center" vertical="center"/>
      <protection locked="0" hidden="1"/>
    </xf>
    <xf numFmtId="306" fontId="37" fillId="2" borderId="122" xfId="0" applyFont="1" applyFill="1" applyBorder="1" applyAlignment="1" applyProtection="1">
      <alignment horizontal="center" vertical="center"/>
      <protection locked="0" hidden="1"/>
    </xf>
    <xf numFmtId="306" fontId="37" fillId="2" borderId="123" xfId="0" applyFont="1" applyFill="1" applyBorder="1" applyAlignment="1" applyProtection="1">
      <alignment horizontal="center" vertical="center"/>
      <protection locked="0" hidden="1"/>
    </xf>
    <xf numFmtId="306" fontId="37" fillId="2" borderId="124" xfId="0" applyFont="1" applyFill="1" applyBorder="1" applyAlignment="1" applyProtection="1">
      <alignment horizontal="center" vertical="center"/>
      <protection locked="0" hidden="1"/>
    </xf>
    <xf numFmtId="306" fontId="37" fillId="11" borderId="125" xfId="0" applyFont="1" applyFill="1" applyBorder="1" applyAlignment="1" applyProtection="1">
      <alignment horizontal="center" vertical="center"/>
      <protection locked="0" hidden="1"/>
    </xf>
    <xf numFmtId="306" fontId="37" fillId="11" borderId="28" xfId="0" applyFont="1" applyFill="1" applyBorder="1" applyAlignment="1" applyProtection="1">
      <alignment horizontal="center" vertical="center"/>
      <protection locked="0" hidden="1"/>
    </xf>
    <xf numFmtId="306" fontId="38" fillId="11" borderId="28" xfId="0" applyFont="1" applyFill="1" applyBorder="1" applyAlignment="1" applyProtection="1">
      <alignment horizontal="center" vertical="center"/>
      <protection locked="0" hidden="1"/>
    </xf>
    <xf numFmtId="306" fontId="37" fillId="11" borderId="29" xfId="0" applyFont="1" applyFill="1" applyBorder="1" applyAlignment="1" applyProtection="1">
      <alignment horizontal="center" vertical="center"/>
      <protection locked="0" hidden="1"/>
    </xf>
    <xf numFmtId="306" fontId="37" fillId="3" borderId="126" xfId="0" applyFont="1" applyFill="1" applyBorder="1" applyAlignment="1" applyProtection="1">
      <alignment horizontal="center" vertical="center"/>
      <protection hidden="1"/>
    </xf>
    <xf numFmtId="306" fontId="37" fillId="2" borderId="125" xfId="0" applyFont="1" applyFill="1" applyBorder="1" applyAlignment="1" applyProtection="1">
      <alignment horizontal="center" vertical="center"/>
      <protection locked="0" hidden="1"/>
    </xf>
    <xf numFmtId="306" fontId="37" fillId="2" borderId="28" xfId="0" applyFont="1" applyFill="1" applyBorder="1" applyAlignment="1" applyProtection="1">
      <alignment horizontal="center" vertical="center"/>
      <protection locked="0" hidden="1"/>
    </xf>
    <xf numFmtId="306" fontId="38" fillId="2" borderId="28" xfId="0" applyFont="1" applyFill="1" applyBorder="1" applyAlignment="1" applyProtection="1">
      <alignment horizontal="center" vertical="center"/>
      <protection locked="0" hidden="1"/>
    </xf>
    <xf numFmtId="306" fontId="37" fillId="2" borderId="29" xfId="0" applyFont="1" applyFill="1" applyBorder="1" applyAlignment="1" applyProtection="1">
      <alignment horizontal="center" vertical="center"/>
      <protection locked="0" hidden="1"/>
    </xf>
    <xf numFmtId="306" fontId="39" fillId="2" borderId="223" xfId="0" applyFont="1" applyFill="1" applyAlignment="1" applyProtection="1">
      <alignment horizontal="center" vertical="center"/>
      <protection locked="0" hidden="1"/>
    </xf>
    <xf numFmtId="306" fontId="39" fillId="2" borderId="223" xfId="0" applyFont="1" applyFill="1" applyAlignment="1" applyProtection="1">
      <alignment horizontal="center" vertical="center"/>
      <protection hidden="1"/>
    </xf>
    <xf numFmtId="300" fontId="40" fillId="0" borderId="127" xfId="0" applyNumberFormat="1" applyFont="1" applyBorder="1" applyAlignment="1" applyProtection="1">
      <alignment horizontal="center" vertical="center"/>
      <protection hidden="1"/>
    </xf>
    <xf numFmtId="300" fontId="40" fillId="0" borderId="128" xfId="0" applyNumberFormat="1" applyFont="1" applyBorder="1" applyAlignment="1" applyProtection="1">
      <alignment horizontal="center" vertical="center"/>
      <protection hidden="1"/>
    </xf>
    <xf numFmtId="300" fontId="40" fillId="0" borderId="129" xfId="0" applyNumberFormat="1" applyFont="1" applyBorder="1" applyAlignment="1" applyProtection="1">
      <alignment horizontal="center" vertical="center"/>
      <protection hidden="1"/>
    </xf>
    <xf numFmtId="300" fontId="63" fillId="2" borderId="130" xfId="0" applyNumberFormat="1" applyFill="1" applyBorder="1" applyAlignment="1" applyProtection="1">
      <alignment horizontal="center" vertical="center"/>
      <protection hidden="1"/>
    </xf>
    <xf numFmtId="300" fontId="63" fillId="2" borderId="131" xfId="0" applyNumberFormat="1" applyFill="1" applyBorder="1" applyAlignment="1" applyProtection="1">
      <alignment horizontal="center" vertical="center"/>
      <protection hidden="1"/>
    </xf>
    <xf numFmtId="300" fontId="63" fillId="2" borderId="132" xfId="0" applyNumberFormat="1" applyFill="1" applyBorder="1" applyAlignment="1" applyProtection="1">
      <alignment horizontal="center" vertical="center"/>
      <protection hidden="1"/>
    </xf>
    <xf numFmtId="300" fontId="63" fillId="2" borderId="133" xfId="0" applyNumberFormat="1" applyFill="1" applyBorder="1" applyAlignment="1" applyProtection="1">
      <alignment horizontal="center" vertical="center"/>
      <protection hidden="1"/>
    </xf>
    <xf numFmtId="300" fontId="63" fillId="0" borderId="134" xfId="0" applyNumberFormat="1" applyBorder="1" applyAlignment="1" applyProtection="1">
      <alignment horizontal="center" vertical="center"/>
      <protection hidden="1"/>
    </xf>
    <xf numFmtId="300" fontId="63" fillId="0" borderId="132" xfId="0" applyNumberFormat="1" applyBorder="1" applyAlignment="1" applyProtection="1">
      <alignment horizontal="center" vertical="center"/>
      <protection hidden="1"/>
    </xf>
    <xf numFmtId="300" fontId="41" fillId="2" borderId="133" xfId="0" applyNumberFormat="1" applyFont="1" applyFill="1" applyBorder="1" applyAlignment="1" applyProtection="1">
      <alignment horizontal="center" vertical="center"/>
      <protection hidden="1"/>
    </xf>
    <xf numFmtId="300" fontId="41" fillId="2" borderId="132" xfId="0" applyNumberFormat="1" applyFont="1" applyFill="1" applyBorder="1" applyAlignment="1" applyProtection="1">
      <alignment horizontal="center" vertical="center"/>
      <protection hidden="1"/>
    </xf>
    <xf numFmtId="306" fontId="41" fillId="2" borderId="135" xfId="0" applyFont="1" applyFill="1" applyBorder="1" applyAlignment="1" applyProtection="1">
      <alignment horizontal="center" vertical="center"/>
      <protection hidden="1"/>
    </xf>
    <xf numFmtId="305" fontId="63" fillId="2" borderId="136" xfId="0" applyNumberFormat="1" applyFill="1" applyBorder="1" applyAlignment="1" applyProtection="1">
      <alignment horizontal="center" vertical="center"/>
      <protection hidden="1"/>
    </xf>
    <xf numFmtId="300" fontId="63" fillId="2" borderId="137" xfId="0" applyNumberFormat="1" applyFill="1" applyBorder="1" applyAlignment="1" applyProtection="1">
      <alignment horizontal="center" vertical="center"/>
      <protection hidden="1"/>
    </xf>
    <xf numFmtId="300" fontId="63" fillId="2" borderId="138" xfId="0" applyNumberFormat="1" applyFill="1" applyBorder="1" applyAlignment="1" applyProtection="1">
      <alignment horizontal="center" vertical="center"/>
      <protection hidden="1"/>
    </xf>
    <xf numFmtId="300" fontId="42" fillId="2" borderId="138" xfId="0" applyNumberFormat="1" applyFont="1" applyFill="1" applyBorder="1" applyAlignment="1" applyProtection="1">
      <alignment horizontal="center" vertical="center"/>
      <protection hidden="1"/>
    </xf>
    <xf numFmtId="300" fontId="42" fillId="2" borderId="139" xfId="0" applyNumberFormat="1" applyFont="1" applyFill="1" applyBorder="1" applyAlignment="1" applyProtection="1">
      <alignment horizontal="center" vertical="center"/>
      <protection hidden="1"/>
    </xf>
    <xf numFmtId="300" fontId="42" fillId="2" borderId="140" xfId="0" applyNumberFormat="1" applyFont="1" applyFill="1" applyBorder="1" applyAlignment="1" applyProtection="1">
      <alignment horizontal="center" vertical="center"/>
      <protection hidden="1"/>
    </xf>
    <xf numFmtId="303" fontId="63" fillId="2" borderId="139" xfId="0" applyNumberFormat="1" applyFill="1" applyBorder="1" applyAlignment="1" applyProtection="1">
      <alignment horizontal="center" vertical="center"/>
      <protection hidden="1"/>
    </xf>
    <xf numFmtId="305" fontId="63" fillId="2" borderId="141" xfId="0" applyNumberFormat="1" applyFill="1" applyBorder="1" applyAlignment="1" applyProtection="1">
      <alignment horizontal="center" vertical="center"/>
      <protection hidden="1"/>
    </xf>
    <xf numFmtId="300" fontId="63" fillId="2" borderId="142" xfId="0" applyNumberFormat="1" applyFill="1" applyBorder="1" applyAlignment="1" applyProtection="1">
      <alignment horizontal="center" vertical="center"/>
      <protection hidden="1"/>
    </xf>
    <xf numFmtId="300" fontId="42" fillId="2" borderId="143" xfId="0" applyNumberFormat="1" applyFont="1" applyFill="1" applyBorder="1" applyAlignment="1" applyProtection="1">
      <alignment horizontal="center" vertical="center"/>
      <protection hidden="1"/>
    </xf>
    <xf numFmtId="300" fontId="42" fillId="2" borderId="144" xfId="0" applyNumberFormat="1" applyFont="1" applyFill="1" applyBorder="1" applyAlignment="1" applyProtection="1">
      <alignment horizontal="center" vertical="center"/>
      <protection hidden="1"/>
    </xf>
    <xf numFmtId="300" fontId="42" fillId="2" borderId="145" xfId="0" applyNumberFormat="1" applyFont="1" applyFill="1" applyBorder="1" applyAlignment="1" applyProtection="1">
      <alignment horizontal="center" vertical="center"/>
      <protection hidden="1"/>
    </xf>
    <xf numFmtId="303" fontId="63" fillId="2" borderId="146" xfId="0" applyNumberFormat="1" applyFill="1" applyBorder="1" applyAlignment="1" applyProtection="1">
      <alignment horizontal="center" vertical="center"/>
      <protection hidden="1"/>
    </xf>
    <xf numFmtId="300" fontId="10" fillId="0" borderId="147" xfId="0" applyNumberFormat="1" applyFont="1" applyBorder="1" applyAlignment="1" applyProtection="1">
      <alignment horizontal="center" vertical="center"/>
      <protection hidden="1"/>
    </xf>
    <xf numFmtId="300" fontId="10" fillId="0" borderId="128" xfId="0" applyNumberFormat="1" applyFont="1" applyBorder="1" applyAlignment="1" applyProtection="1">
      <alignment horizontal="center" vertical="center"/>
      <protection hidden="1"/>
    </xf>
    <xf numFmtId="300" fontId="10" fillId="0" borderId="129" xfId="0" applyNumberFormat="1" applyFont="1" applyBorder="1" applyAlignment="1" applyProtection="1">
      <alignment horizontal="center" vertical="center"/>
      <protection hidden="1"/>
    </xf>
    <xf numFmtId="300" fontId="63" fillId="0" borderId="223" xfId="0" applyNumberFormat="1" applyAlignment="1" applyProtection="1">
      <alignment horizontal="center" vertical="center"/>
      <protection hidden="1"/>
    </xf>
    <xf numFmtId="300" fontId="63" fillId="0" borderId="147" xfId="0" applyNumberFormat="1" applyBorder="1" applyAlignment="1" applyProtection="1">
      <alignment horizontal="center" vertical="center"/>
      <protection locked="0" hidden="1"/>
    </xf>
    <xf numFmtId="300" fontId="63" fillId="0" borderId="128" xfId="0" applyNumberFormat="1" applyBorder="1" applyAlignment="1" applyProtection="1">
      <alignment horizontal="center" vertical="center"/>
      <protection locked="0" hidden="1"/>
    </xf>
    <xf numFmtId="306" fontId="63" fillId="0" borderId="223" xfId="0">
      <alignment vertical="center"/>
    </xf>
    <xf numFmtId="306" fontId="63" fillId="0" borderId="127" xfId="0" applyBorder="1" applyAlignment="1" applyProtection="1">
      <alignment horizontal="center" vertical="center"/>
      <protection locked="0" hidden="1"/>
    </xf>
    <xf numFmtId="300" fontId="63" fillId="0" borderId="148" xfId="0" applyNumberFormat="1" applyBorder="1" applyAlignment="1" applyProtection="1">
      <alignment horizontal="center" vertical="center"/>
      <protection locked="0" hidden="1"/>
    </xf>
    <xf numFmtId="300" fontId="63" fillId="0" borderId="149" xfId="0" applyNumberFormat="1" applyBorder="1" applyAlignment="1" applyProtection="1">
      <alignment horizontal="center" vertical="center"/>
      <protection locked="0" hidden="1"/>
    </xf>
    <xf numFmtId="306" fontId="63" fillId="0" borderId="38" xfId="0" applyBorder="1" applyAlignment="1" applyProtection="1">
      <alignment horizontal="center" vertical="center"/>
      <protection locked="0" hidden="1"/>
    </xf>
    <xf numFmtId="306" fontId="63" fillId="0" borderId="40" xfId="0" applyBorder="1" applyAlignment="1" applyProtection="1">
      <alignment horizontal="center" vertical="center"/>
      <protection locked="0" hidden="1"/>
    </xf>
    <xf numFmtId="306" fontId="63" fillId="0" borderId="41" xfId="0" applyBorder="1" applyAlignment="1" applyProtection="1">
      <alignment horizontal="center" vertical="center"/>
      <protection locked="0" hidden="1"/>
    </xf>
    <xf numFmtId="306" fontId="43" fillId="0" borderId="38" xfId="0" applyFont="1" applyBorder="1" applyAlignment="1" applyProtection="1">
      <alignment horizontal="center" vertical="center"/>
      <protection locked="0" hidden="1"/>
    </xf>
    <xf numFmtId="306" fontId="43" fillId="0" borderId="40" xfId="0" applyFont="1" applyBorder="1" applyAlignment="1" applyProtection="1">
      <alignment horizontal="center" vertical="center"/>
      <protection locked="0" hidden="1"/>
    </xf>
    <xf numFmtId="306" fontId="43" fillId="0" borderId="41" xfId="0" applyFont="1" applyBorder="1" applyAlignment="1" applyProtection="1">
      <alignment horizontal="center" vertical="center"/>
      <protection locked="0" hidden="1"/>
    </xf>
    <xf numFmtId="305" fontId="63" fillId="2" borderId="150" xfId="0" applyNumberFormat="1" applyFill="1" applyBorder="1" applyAlignment="1" applyProtection="1">
      <alignment horizontal="center" vertical="center"/>
      <protection hidden="1"/>
    </xf>
    <xf numFmtId="300" fontId="63" fillId="2" borderId="151" xfId="0" applyNumberFormat="1" applyFill="1" applyBorder="1" applyAlignment="1" applyProtection="1">
      <alignment horizontal="center" vertical="center"/>
      <protection hidden="1"/>
    </xf>
    <xf numFmtId="300" fontId="42" fillId="2" borderId="152" xfId="0" applyNumberFormat="1" applyFont="1" applyFill="1" applyBorder="1" applyAlignment="1" applyProtection="1">
      <alignment horizontal="center" vertical="center"/>
      <protection hidden="1"/>
    </xf>
    <xf numFmtId="300" fontId="42" fillId="2" borderId="153" xfId="0" applyNumberFormat="1" applyFont="1" applyFill="1" applyBorder="1" applyAlignment="1" applyProtection="1">
      <alignment horizontal="center" vertical="center"/>
      <protection hidden="1"/>
    </xf>
    <xf numFmtId="300" fontId="42" fillId="2" borderId="154" xfId="0" applyNumberFormat="1" applyFont="1" applyFill="1" applyBorder="1" applyAlignment="1" applyProtection="1">
      <alignment horizontal="center" vertical="center"/>
      <protection hidden="1"/>
    </xf>
    <xf numFmtId="303" fontId="63" fillId="2" borderId="155" xfId="0" applyNumberFormat="1" applyFill="1" applyBorder="1" applyAlignment="1" applyProtection="1">
      <alignment horizontal="center" vertical="center"/>
      <protection hidden="1"/>
    </xf>
    <xf numFmtId="300" fontId="63" fillId="0" borderId="93" xfId="0" applyNumberFormat="1" applyBorder="1" applyAlignment="1" applyProtection="1">
      <alignment horizontal="center" vertical="center"/>
      <protection hidden="1"/>
    </xf>
    <xf numFmtId="300" fontId="63" fillId="0" borderId="130" xfId="0" applyNumberFormat="1" applyBorder="1" applyAlignment="1" applyProtection="1">
      <alignment horizontal="center" vertical="center"/>
      <protection hidden="1"/>
    </xf>
    <xf numFmtId="300" fontId="5" fillId="0" borderId="38" xfId="0" applyNumberFormat="1" applyFont="1" applyBorder="1" applyAlignment="1" applyProtection="1">
      <alignment horizontal="center" vertical="center"/>
      <protection hidden="1"/>
    </xf>
    <xf numFmtId="300" fontId="5" fillId="0" borderId="40" xfId="0" applyNumberFormat="1" applyFont="1" applyBorder="1" applyAlignment="1" applyProtection="1">
      <alignment horizontal="center" vertical="center"/>
      <protection hidden="1"/>
    </xf>
    <xf numFmtId="300" fontId="5" fillId="0" borderId="41" xfId="0" applyNumberFormat="1" applyFont="1" applyBorder="1" applyAlignment="1" applyProtection="1">
      <alignment horizontal="center" vertical="center"/>
      <protection hidden="1"/>
    </xf>
    <xf numFmtId="300" fontId="10" fillId="0" borderId="223" xfId="0" applyNumberFormat="1" applyFont="1" applyProtection="1">
      <alignment vertical="center"/>
      <protection hidden="1"/>
    </xf>
    <xf numFmtId="300" fontId="63" fillId="0" borderId="100" xfId="0" applyNumberFormat="1" applyBorder="1" applyAlignment="1" applyProtection="1">
      <alignment horizontal="center" vertical="center"/>
      <protection hidden="1"/>
    </xf>
    <xf numFmtId="300" fontId="10" fillId="0" borderId="154" xfId="0" applyNumberFormat="1" applyFont="1" applyBorder="1" applyAlignment="1" applyProtection="1">
      <alignment horizontal="center" vertical="center"/>
      <protection hidden="1"/>
    </xf>
    <xf numFmtId="300" fontId="10" fillId="0" borderId="152" xfId="0" applyNumberFormat="1" applyFont="1" applyBorder="1" applyAlignment="1" applyProtection="1">
      <alignment horizontal="center" vertical="center"/>
      <protection hidden="1"/>
    </xf>
    <xf numFmtId="300" fontId="10" fillId="0" borderId="223" xfId="0" applyNumberFormat="1" applyFont="1" applyAlignment="1" applyProtection="1">
      <alignment horizontal="center" vertical="center" wrapText="1"/>
      <protection locked="0" hidden="1"/>
    </xf>
    <xf numFmtId="306" fontId="10" fillId="0" borderId="223" xfId="0" applyFont="1" applyAlignment="1" applyProtection="1">
      <alignment horizontal="center" vertical="center" wrapText="1"/>
      <protection locked="0" hidden="1"/>
    </xf>
    <xf numFmtId="306" fontId="10" fillId="0" borderId="223" xfId="0" applyFont="1" applyAlignment="1" applyProtection="1">
      <alignment horizontal="center" vertical="center"/>
      <protection locked="0" hidden="1"/>
    </xf>
    <xf numFmtId="300" fontId="10" fillId="0" borderId="156" xfId="0" applyNumberFormat="1" applyFont="1" applyBorder="1" applyAlignment="1" applyProtection="1">
      <alignment horizontal="center" vertical="center"/>
      <protection hidden="1"/>
    </xf>
    <xf numFmtId="300" fontId="10" fillId="0" borderId="157" xfId="0" applyNumberFormat="1" applyFont="1" applyBorder="1" applyAlignment="1" applyProtection="1">
      <alignment horizontal="center" vertical="center"/>
      <protection hidden="1"/>
    </xf>
    <xf numFmtId="300" fontId="10" fillId="0" borderId="148" xfId="0" applyNumberFormat="1" applyFont="1" applyBorder="1" applyAlignment="1" applyProtection="1">
      <alignment horizontal="center" vertical="center"/>
      <protection hidden="1"/>
    </xf>
    <xf numFmtId="300" fontId="10" fillId="0" borderId="149" xfId="0" applyNumberFormat="1" applyFont="1" applyBorder="1" applyAlignment="1" applyProtection="1">
      <alignment horizontal="center" vertical="center"/>
      <protection hidden="1"/>
    </xf>
    <xf numFmtId="306" fontId="10" fillId="0" borderId="158" xfId="0" applyFont="1" applyBorder="1" applyAlignment="1" applyProtection="1">
      <alignment horizontal="center" vertical="center"/>
      <protection hidden="1"/>
    </xf>
    <xf numFmtId="300" fontId="63" fillId="0" borderId="157" xfId="0" applyNumberFormat="1" applyBorder="1" applyAlignment="1" applyProtection="1">
      <alignment horizontal="center" vertical="center"/>
      <protection locked="0" hidden="1"/>
    </xf>
    <xf numFmtId="306" fontId="10" fillId="0" borderId="130" xfId="0" applyFont="1" applyBorder="1" applyAlignment="1" applyProtection="1">
      <alignment horizontal="center" vertical="center"/>
      <protection hidden="1"/>
    </xf>
    <xf numFmtId="300" fontId="63" fillId="0" borderId="97" xfId="0" applyNumberFormat="1" applyBorder="1" applyAlignment="1" applyProtection="1">
      <alignment horizontal="center" vertical="center"/>
      <protection locked="0" hidden="1"/>
    </xf>
    <xf numFmtId="300" fontId="63" fillId="0" borderId="98" xfId="0" applyNumberFormat="1" applyBorder="1" applyAlignment="1" applyProtection="1">
      <alignment horizontal="center" vertical="center"/>
      <protection locked="0" hidden="1"/>
    </xf>
    <xf numFmtId="300" fontId="63" fillId="0" borderId="99" xfId="0" applyNumberFormat="1" applyBorder="1" applyAlignment="1" applyProtection="1">
      <alignment horizontal="center" vertical="center"/>
      <protection locked="0" hidden="1"/>
    </xf>
    <xf numFmtId="306" fontId="10" fillId="0" borderId="110" xfId="0" applyFont="1" applyBorder="1" applyAlignment="1" applyProtection="1">
      <alignment horizontal="center" vertical="center"/>
      <protection hidden="1"/>
    </xf>
    <xf numFmtId="300" fontId="63" fillId="0" borderId="100" xfId="0" applyNumberFormat="1" applyBorder="1" applyAlignment="1" applyProtection="1">
      <alignment horizontal="center" vertical="center"/>
      <protection locked="0" hidden="1"/>
    </xf>
    <xf numFmtId="300" fontId="63" fillId="0" borderId="223" xfId="0" applyNumberFormat="1" applyAlignment="1" applyProtection="1">
      <alignment horizontal="center" vertical="center"/>
      <protection locked="0" hidden="1"/>
    </xf>
    <xf numFmtId="300" fontId="63" fillId="0" borderId="88" xfId="0" applyNumberFormat="1" applyBorder="1" applyAlignment="1" applyProtection="1">
      <alignment horizontal="center" vertical="center"/>
      <protection locked="0" hidden="1"/>
    </xf>
    <xf numFmtId="300" fontId="63" fillId="0" borderId="93" xfId="0" applyNumberFormat="1" applyBorder="1" applyAlignment="1" applyProtection="1">
      <alignment horizontal="center" vertical="center"/>
      <protection locked="0" hidden="1"/>
    </xf>
    <xf numFmtId="300" fontId="63" fillId="0" borderId="39" xfId="0" applyNumberFormat="1" applyBorder="1" applyAlignment="1" applyProtection="1">
      <alignment horizontal="center" vertical="center"/>
      <protection locked="0" hidden="1"/>
    </xf>
    <xf numFmtId="300" fontId="63" fillId="0" borderId="95" xfId="0" applyNumberFormat="1" applyBorder="1" applyAlignment="1" applyProtection="1">
      <alignment horizontal="center" vertical="center"/>
      <protection locked="0" hidden="1"/>
    </xf>
    <xf numFmtId="300" fontId="63" fillId="2" borderId="223" xfId="0" applyNumberFormat="1" applyFill="1" applyAlignment="1" applyProtection="1">
      <alignment horizontal="center" vertical="center"/>
      <protection hidden="1"/>
    </xf>
    <xf numFmtId="300" fontId="44" fillId="16" borderId="38" xfId="0" applyNumberFormat="1" applyFont="1" applyFill="1" applyBorder="1" applyAlignment="1" applyProtection="1">
      <alignment horizontal="center" vertical="center"/>
      <protection hidden="1"/>
    </xf>
    <xf numFmtId="300" fontId="44" fillId="16" borderId="40" xfId="0" applyNumberFormat="1" applyFont="1" applyFill="1" applyBorder="1" applyAlignment="1" applyProtection="1">
      <alignment horizontal="center" vertical="center"/>
      <protection hidden="1"/>
    </xf>
    <xf numFmtId="300" fontId="45" fillId="16" borderId="40" xfId="0" applyNumberFormat="1" applyFont="1" applyFill="1" applyBorder="1" applyAlignment="1" applyProtection="1">
      <alignment horizontal="center" vertical="center"/>
      <protection hidden="1"/>
    </xf>
    <xf numFmtId="300" fontId="44" fillId="16" borderId="159" xfId="0" applyNumberFormat="1" applyFont="1" applyFill="1" applyBorder="1" applyAlignment="1" applyProtection="1">
      <alignment horizontal="center" vertical="center"/>
      <protection hidden="1"/>
    </xf>
    <xf numFmtId="300" fontId="44" fillId="16" borderId="160" xfId="0" applyNumberFormat="1" applyFont="1" applyFill="1" applyBorder="1" applyAlignment="1" applyProtection="1">
      <alignment horizontal="center" vertical="center"/>
      <protection hidden="1"/>
    </xf>
    <xf numFmtId="300" fontId="44" fillId="16" borderId="41" xfId="0" applyNumberFormat="1" applyFont="1" applyFill="1" applyBorder="1" applyAlignment="1" applyProtection="1">
      <alignment horizontal="center" vertical="center"/>
      <protection hidden="1"/>
    </xf>
    <xf numFmtId="300" fontId="46" fillId="12" borderId="100" xfId="0" applyNumberFormat="1" applyFont="1" applyFill="1" applyBorder="1" applyAlignment="1" applyProtection="1">
      <alignment horizontal="center" vertical="center"/>
      <protection hidden="1"/>
    </xf>
    <xf numFmtId="300" fontId="46" fillId="12" borderId="223" xfId="0" applyNumberFormat="1" applyFont="1" applyFill="1" applyAlignment="1" applyProtection="1">
      <alignment horizontal="center" vertical="center"/>
      <protection hidden="1"/>
    </xf>
    <xf numFmtId="300" fontId="46" fillId="12" borderId="88" xfId="0" applyNumberFormat="1" applyFont="1" applyFill="1" applyBorder="1" applyAlignment="1" applyProtection="1">
      <alignment horizontal="center" vertical="center"/>
      <protection hidden="1"/>
    </xf>
    <xf numFmtId="300" fontId="47" fillId="12" borderId="223" xfId="0" applyNumberFormat="1" applyFont="1" applyFill="1" applyAlignment="1" applyProtection="1">
      <alignment horizontal="center" vertical="center"/>
      <protection hidden="1"/>
    </xf>
    <xf numFmtId="300" fontId="46" fillId="12" borderId="14" xfId="0" applyNumberFormat="1" applyFont="1" applyFill="1" applyBorder="1" applyAlignment="1" applyProtection="1">
      <alignment horizontal="center" vertical="center"/>
      <protection hidden="1"/>
    </xf>
    <xf numFmtId="300" fontId="46" fillId="12" borderId="10" xfId="0" applyNumberFormat="1" applyFont="1" applyFill="1" applyBorder="1" applyAlignment="1" applyProtection="1">
      <alignment horizontal="center" vertical="center"/>
      <protection hidden="1"/>
    </xf>
    <xf numFmtId="300" fontId="46" fillId="12" borderId="39" xfId="0" applyNumberFormat="1" applyFont="1" applyFill="1" applyBorder="1" applyAlignment="1" applyProtection="1">
      <alignment horizontal="center" vertical="center"/>
      <protection hidden="1"/>
    </xf>
    <xf numFmtId="300" fontId="46" fillId="12" borderId="95" xfId="0" applyNumberFormat="1" applyFont="1" applyFill="1" applyBorder="1" applyAlignment="1" applyProtection="1">
      <alignment horizontal="center" vertical="center"/>
      <protection hidden="1"/>
    </xf>
    <xf numFmtId="300" fontId="46" fillId="2" borderId="223" xfId="0" applyNumberFormat="1" applyFont="1" applyFill="1" applyAlignment="1" applyProtection="1">
      <alignment horizontal="center" vertical="center"/>
      <protection hidden="1"/>
    </xf>
    <xf numFmtId="300" fontId="47" fillId="2" borderId="223" xfId="0" applyNumberFormat="1" applyFont="1" applyFill="1" applyAlignment="1" applyProtection="1">
      <alignment horizontal="center" vertical="center"/>
      <protection hidden="1"/>
    </xf>
    <xf numFmtId="300" fontId="46" fillId="12" borderId="93" xfId="0" applyNumberFormat="1" applyFont="1" applyFill="1" applyBorder="1" applyAlignment="1" applyProtection="1">
      <alignment horizontal="center" vertical="center"/>
      <protection hidden="1"/>
    </xf>
    <xf numFmtId="300" fontId="44" fillId="10" borderId="161" xfId="0" applyNumberFormat="1" applyFont="1" applyFill="1" applyBorder="1" applyAlignment="1" applyProtection="1">
      <alignment horizontal="center" vertical="center"/>
      <protection hidden="1"/>
    </xf>
    <xf numFmtId="300" fontId="44" fillId="10" borderId="162" xfId="0" applyNumberFormat="1" applyFont="1" applyFill="1" applyBorder="1" applyAlignment="1" applyProtection="1">
      <alignment horizontal="center" vertical="center"/>
      <protection hidden="1"/>
    </xf>
    <xf numFmtId="300" fontId="44" fillId="10" borderId="163" xfId="0" applyNumberFormat="1" applyFont="1" applyFill="1" applyBorder="1" applyAlignment="1" applyProtection="1">
      <alignment horizontal="center" vertical="center"/>
      <protection hidden="1"/>
    </xf>
    <xf numFmtId="300" fontId="44" fillId="10" borderId="223" xfId="0" applyNumberFormat="1" applyFont="1" applyFill="1" applyAlignment="1" applyProtection="1">
      <alignment horizontal="center" vertical="center"/>
      <protection hidden="1"/>
    </xf>
    <xf numFmtId="300" fontId="45" fillId="10" borderId="223" xfId="0" applyNumberFormat="1" applyFont="1" applyFill="1" applyAlignment="1" applyProtection="1">
      <alignment horizontal="center" vertical="center"/>
      <protection hidden="1"/>
    </xf>
    <xf numFmtId="300" fontId="48" fillId="2" borderId="164" xfId="0" applyNumberFormat="1" applyFont="1" applyFill="1" applyBorder="1" applyAlignment="1" applyProtection="1">
      <alignment horizontal="center" vertical="center" wrapText="1"/>
      <protection locked="0" hidden="1"/>
    </xf>
    <xf numFmtId="300" fontId="49" fillId="2" borderId="162" xfId="0" applyNumberFormat="1" applyFont="1" applyFill="1" applyBorder="1" applyAlignment="1" applyProtection="1">
      <alignment horizontal="center" vertical="center"/>
      <protection locked="0" hidden="1"/>
    </xf>
    <xf numFmtId="300" fontId="49" fillId="2" borderId="165" xfId="0" applyNumberFormat="1" applyFont="1" applyFill="1" applyBorder="1" applyAlignment="1" applyProtection="1">
      <alignment horizontal="center" vertical="center"/>
      <protection locked="0" hidden="1"/>
    </xf>
    <xf numFmtId="300" fontId="49" fillId="12" borderId="223" xfId="0" applyNumberFormat="1" applyFont="1" applyFill="1" applyAlignment="1" applyProtection="1">
      <alignment horizontal="center" vertical="center"/>
      <protection hidden="1"/>
    </xf>
    <xf numFmtId="300" fontId="45" fillId="12" borderId="223" xfId="0" applyNumberFormat="1" applyFont="1" applyFill="1" applyAlignment="1" applyProtection="1">
      <alignment horizontal="center" vertical="center"/>
      <protection hidden="1"/>
    </xf>
    <xf numFmtId="300" fontId="44" fillId="15" borderId="166" xfId="0" applyNumberFormat="1" applyFont="1" applyFill="1" applyBorder="1" applyAlignment="1" applyProtection="1">
      <alignment horizontal="center" vertical="center"/>
      <protection hidden="1"/>
    </xf>
    <xf numFmtId="300" fontId="44" fillId="15" borderId="167" xfId="0" applyNumberFormat="1" applyFont="1" applyFill="1" applyBorder="1" applyAlignment="1" applyProtection="1">
      <alignment horizontal="center" vertical="center"/>
      <protection hidden="1"/>
    </xf>
    <xf numFmtId="300" fontId="44" fillId="15" borderId="168" xfId="0" applyNumberFormat="1" applyFont="1" applyFill="1" applyBorder="1" applyAlignment="1" applyProtection="1">
      <alignment horizontal="center" vertical="center"/>
      <protection hidden="1"/>
    </xf>
    <xf numFmtId="300" fontId="44" fillId="15" borderId="223" xfId="0" applyNumberFormat="1" applyFont="1" applyFill="1" applyAlignment="1" applyProtection="1">
      <alignment horizontal="center" vertical="center"/>
      <protection hidden="1"/>
    </xf>
    <xf numFmtId="306" fontId="49" fillId="2" borderId="98" xfId="0" applyFont="1" applyFill="1" applyBorder="1" applyAlignment="1" applyProtection="1">
      <alignment horizontal="center" vertical="center"/>
      <protection hidden="1"/>
    </xf>
    <xf numFmtId="300" fontId="49" fillId="2" borderId="98" xfId="0" applyNumberFormat="1" applyFont="1" applyFill="1" applyBorder="1" applyAlignment="1" applyProtection="1">
      <alignment horizontal="center" vertical="center"/>
      <protection hidden="1"/>
    </xf>
    <xf numFmtId="300" fontId="49" fillId="2" borderId="99" xfId="0" applyNumberFormat="1" applyFont="1" applyFill="1" applyBorder="1" applyAlignment="1" applyProtection="1">
      <alignment horizontal="center" vertical="center"/>
      <protection hidden="1"/>
    </xf>
    <xf numFmtId="300" fontId="49" fillId="2" borderId="223" xfId="0" applyNumberFormat="1" applyFont="1" applyFill="1" applyAlignment="1" applyProtection="1">
      <alignment horizontal="center" vertical="center"/>
      <protection hidden="1"/>
    </xf>
    <xf numFmtId="300" fontId="45" fillId="2" borderId="223" xfId="0" applyNumberFormat="1" applyFont="1" applyFill="1" applyAlignment="1" applyProtection="1">
      <alignment horizontal="center" vertical="center"/>
      <protection hidden="1"/>
    </xf>
    <xf numFmtId="300" fontId="44" fillId="17" borderId="169" xfId="0" applyNumberFormat="1" applyFont="1" applyFill="1" applyBorder="1" applyAlignment="1" applyProtection="1">
      <alignment horizontal="center" vertical="center"/>
      <protection hidden="1"/>
    </xf>
    <xf numFmtId="300" fontId="44" fillId="17" borderId="98" xfId="0" applyNumberFormat="1" applyFont="1" applyFill="1" applyBorder="1" applyAlignment="1" applyProtection="1">
      <alignment horizontal="center" vertical="center"/>
      <protection hidden="1"/>
    </xf>
    <xf numFmtId="300" fontId="44" fillId="17" borderId="99" xfId="0" applyNumberFormat="1" applyFont="1" applyFill="1" applyBorder="1" applyAlignment="1" applyProtection="1">
      <alignment horizontal="center" vertical="center"/>
      <protection hidden="1"/>
    </xf>
    <xf numFmtId="300" fontId="44" fillId="17" borderId="223" xfId="0" applyNumberFormat="1" applyFont="1" applyFill="1" applyAlignment="1" applyProtection="1">
      <alignment horizontal="center" vertical="center"/>
      <protection hidden="1"/>
    </xf>
    <xf numFmtId="300" fontId="49" fillId="2" borderId="97" xfId="0" applyNumberFormat="1" applyFont="1" applyFill="1" applyBorder="1" applyAlignment="1" applyProtection="1">
      <alignment horizontal="center" vertical="center"/>
      <protection locked="0" hidden="1"/>
    </xf>
    <xf numFmtId="300" fontId="49" fillId="2" borderId="98" xfId="0" applyNumberFormat="1" applyFont="1" applyFill="1" applyBorder="1" applyAlignment="1" applyProtection="1">
      <alignment horizontal="center" vertical="center"/>
      <protection locked="0" hidden="1"/>
    </xf>
    <xf numFmtId="300" fontId="49" fillId="2" borderId="99" xfId="0" applyNumberFormat="1" applyFont="1" applyFill="1" applyBorder="1" applyAlignment="1" applyProtection="1">
      <alignment horizontal="center" vertical="center"/>
      <protection locked="0" hidden="1"/>
    </xf>
    <xf numFmtId="300" fontId="63" fillId="2" borderId="223" xfId="0" applyNumberFormat="1" applyFill="1" applyAlignment="1" applyProtection="1">
      <alignment horizontal="center" vertical="center" wrapText="1"/>
      <protection locked="0" hidden="1"/>
    </xf>
    <xf numFmtId="300" fontId="50" fillId="12" borderId="145" xfId="0" applyNumberFormat="1" applyFont="1" applyFill="1" applyBorder="1" applyAlignment="1" applyProtection="1">
      <alignment horizontal="center" vertical="center"/>
      <protection hidden="1"/>
    </xf>
    <xf numFmtId="300" fontId="50" fillId="2" borderId="87" xfId="0" applyNumberFormat="1" applyFont="1" applyFill="1" applyBorder="1" applyAlignment="1" applyProtection="1">
      <alignment horizontal="center" vertical="center"/>
      <protection locked="0" hidden="1"/>
    </xf>
    <xf numFmtId="300" fontId="50" fillId="2" borderId="146" xfId="0" applyNumberFormat="1" applyFont="1" applyFill="1" applyBorder="1" applyAlignment="1" applyProtection="1">
      <alignment horizontal="center" vertical="center"/>
      <protection locked="0" hidden="1"/>
    </xf>
    <xf numFmtId="300" fontId="50" fillId="2" borderId="223" xfId="0" applyNumberFormat="1" applyFont="1" applyFill="1" applyAlignment="1" applyProtection="1">
      <alignment horizontal="center" vertical="center"/>
      <protection hidden="1"/>
    </xf>
    <xf numFmtId="300" fontId="51" fillId="2" borderId="223" xfId="0" applyNumberFormat="1" applyFont="1" applyFill="1" applyAlignment="1" applyProtection="1">
      <alignment horizontal="center" vertical="center"/>
      <protection hidden="1"/>
    </xf>
    <xf numFmtId="300" fontId="49" fillId="2" borderId="14" xfId="0" applyNumberFormat="1" applyFont="1" applyFill="1" applyBorder="1" applyAlignment="1" applyProtection="1">
      <alignment horizontal="center" vertical="center"/>
      <protection locked="0" hidden="1"/>
    </xf>
    <xf numFmtId="300" fontId="49" fillId="2" borderId="223" xfId="0" applyNumberFormat="1" applyFont="1" applyFill="1" applyAlignment="1" applyProtection="1">
      <alignment horizontal="center" vertical="center"/>
      <protection locked="0" hidden="1"/>
    </xf>
    <xf numFmtId="300" fontId="49" fillId="2" borderId="10" xfId="0" applyNumberFormat="1" applyFont="1" applyFill="1" applyBorder="1" applyAlignment="1" applyProtection="1">
      <alignment horizontal="center" vertical="center"/>
      <protection locked="0" hidden="1"/>
    </xf>
    <xf numFmtId="300" fontId="50" fillId="12" borderId="170" xfId="0" applyNumberFormat="1" applyFont="1" applyFill="1" applyBorder="1" applyAlignment="1" applyProtection="1">
      <alignment horizontal="center" vertical="center"/>
      <protection hidden="1"/>
    </xf>
    <xf numFmtId="300" fontId="50" fillId="2" borderId="16" xfId="0" applyNumberFormat="1" applyFont="1" applyFill="1" applyBorder="1" applyAlignment="1" applyProtection="1">
      <alignment horizontal="center" vertical="center"/>
      <protection locked="0" hidden="1"/>
    </xf>
    <xf numFmtId="300" fontId="50" fillId="2" borderId="171" xfId="0" applyNumberFormat="1" applyFont="1" applyFill="1" applyBorder="1" applyAlignment="1" applyProtection="1">
      <alignment horizontal="center" vertical="center"/>
      <protection locked="0" hidden="1"/>
    </xf>
    <xf numFmtId="300" fontId="49" fillId="2" borderId="88" xfId="0" applyNumberFormat="1" applyFont="1" applyFill="1" applyBorder="1" applyAlignment="1" applyProtection="1">
      <alignment horizontal="center" vertical="center"/>
      <protection hidden="1"/>
    </xf>
    <xf numFmtId="300" fontId="49" fillId="2" borderId="100" xfId="0" applyNumberFormat="1" applyFont="1" applyFill="1" applyBorder="1" applyAlignment="1" applyProtection="1">
      <alignment horizontal="center" vertical="center"/>
      <protection locked="0" hidden="1"/>
    </xf>
    <xf numFmtId="300" fontId="49" fillId="2" borderId="88" xfId="0" applyNumberFormat="1" applyFont="1" applyFill="1" applyBorder="1" applyAlignment="1" applyProtection="1">
      <alignment horizontal="center" vertical="center"/>
      <protection locked="0" hidden="1"/>
    </xf>
    <xf numFmtId="300" fontId="50" fillId="12" borderId="172" xfId="0" applyNumberFormat="1" applyFont="1" applyFill="1" applyBorder="1" applyAlignment="1" applyProtection="1">
      <alignment horizontal="center" vertical="center"/>
      <protection hidden="1"/>
    </xf>
    <xf numFmtId="300" fontId="52" fillId="12" borderId="87" xfId="0" applyNumberFormat="1" applyFont="1" applyFill="1" applyBorder="1" applyAlignment="1" applyProtection="1">
      <alignment horizontal="center" vertical="center"/>
      <protection hidden="1"/>
    </xf>
    <xf numFmtId="300" fontId="52" fillId="12" borderId="146" xfId="0" applyNumberFormat="1" applyFont="1" applyFill="1" applyBorder="1" applyAlignment="1" applyProtection="1">
      <alignment horizontal="center" vertical="center"/>
      <protection hidden="1"/>
    </xf>
    <xf numFmtId="300" fontId="52" fillId="12" borderId="223" xfId="0" applyNumberFormat="1" applyFont="1" applyFill="1" applyAlignment="1" applyProtection="1">
      <alignment horizontal="center" vertical="center"/>
      <protection hidden="1"/>
    </xf>
    <xf numFmtId="300" fontId="53" fillId="12" borderId="223" xfId="0" applyNumberFormat="1" applyFont="1" applyFill="1" applyAlignment="1" applyProtection="1">
      <alignment horizontal="center" vertical="center"/>
      <protection hidden="1"/>
    </xf>
    <xf numFmtId="300" fontId="52" fillId="12" borderId="16" xfId="0" applyNumberFormat="1" applyFont="1" applyFill="1" applyBorder="1" applyAlignment="1" applyProtection="1">
      <alignment horizontal="center" vertical="center"/>
      <protection hidden="1"/>
    </xf>
    <xf numFmtId="300" fontId="52" fillId="12" borderId="171" xfId="0" applyNumberFormat="1" applyFont="1" applyFill="1" applyBorder="1" applyAlignment="1" applyProtection="1">
      <alignment horizontal="center" vertical="center"/>
      <protection hidden="1"/>
    </xf>
    <xf numFmtId="300" fontId="47" fillId="12" borderId="113" xfId="0" applyNumberFormat="1" applyFont="1" applyFill="1" applyBorder="1" applyAlignment="1" applyProtection="1">
      <alignment horizontal="center" vertical="center"/>
      <protection hidden="1"/>
    </xf>
    <xf numFmtId="300" fontId="50" fillId="12" borderId="173" xfId="0" applyNumberFormat="1" applyFont="1" applyFill="1" applyBorder="1" applyAlignment="1" applyProtection="1">
      <alignment horizontal="center" vertical="center"/>
      <protection hidden="1"/>
    </xf>
    <xf numFmtId="300" fontId="54" fillId="2" borderId="146" xfId="0" applyNumberFormat="1" applyFont="1" applyFill="1" applyBorder="1" applyAlignment="1" applyProtection="1">
      <alignment horizontal="center" vertical="center"/>
      <protection locked="0" hidden="1"/>
    </xf>
    <xf numFmtId="300" fontId="54" fillId="2" borderId="223" xfId="0" applyNumberFormat="1" applyFont="1" applyFill="1" applyAlignment="1" applyProtection="1">
      <alignment horizontal="center" vertical="center"/>
      <protection hidden="1"/>
    </xf>
    <xf numFmtId="300" fontId="55" fillId="2" borderId="223" xfId="0" applyNumberFormat="1" applyFont="1" applyFill="1" applyAlignment="1" applyProtection="1">
      <alignment horizontal="center" vertical="center"/>
      <protection hidden="1"/>
    </xf>
    <xf numFmtId="300" fontId="45" fillId="12" borderId="174" xfId="0" applyNumberFormat="1" applyFont="1" applyFill="1" applyBorder="1" applyAlignment="1" applyProtection="1">
      <alignment horizontal="center" vertical="center"/>
      <protection hidden="1"/>
    </xf>
    <xf numFmtId="300" fontId="54" fillId="2" borderId="171" xfId="0" applyNumberFormat="1" applyFont="1" applyFill="1" applyBorder="1" applyAlignment="1" applyProtection="1">
      <alignment horizontal="center" vertical="center"/>
      <protection locked="0" hidden="1"/>
    </xf>
    <xf numFmtId="300" fontId="45" fillId="2" borderId="113" xfId="0" applyNumberFormat="1" applyFont="1" applyFill="1" applyBorder="1" applyAlignment="1" applyProtection="1">
      <alignment horizontal="center" vertical="center"/>
      <protection hidden="1"/>
    </xf>
    <xf numFmtId="300" fontId="47" fillId="12" borderId="110" xfId="0" applyNumberFormat="1" applyFont="1" applyFill="1" applyBorder="1" applyAlignment="1" applyProtection="1">
      <alignment horizontal="center" vertical="center"/>
      <protection hidden="1"/>
    </xf>
    <xf numFmtId="300" fontId="46" fillId="12" borderId="87" xfId="0" applyNumberFormat="1" applyFont="1" applyFill="1" applyBorder="1" applyAlignment="1" applyProtection="1">
      <alignment horizontal="center" vertical="center"/>
      <protection hidden="1"/>
    </xf>
    <xf numFmtId="300" fontId="46" fillId="12" borderId="146" xfId="0" applyNumberFormat="1" applyFont="1" applyFill="1" applyBorder="1" applyAlignment="1" applyProtection="1">
      <alignment horizontal="center" vertical="center"/>
      <protection hidden="1"/>
    </xf>
    <xf numFmtId="300" fontId="45" fillId="12" borderId="175" xfId="0" applyNumberFormat="1" applyFont="1" applyFill="1" applyBorder="1" applyAlignment="1" applyProtection="1">
      <alignment horizontal="center" vertical="center"/>
      <protection hidden="1"/>
    </xf>
    <xf numFmtId="300" fontId="46" fillId="12" borderId="16" xfId="0" applyNumberFormat="1" applyFont="1" applyFill="1" applyBorder="1" applyAlignment="1" applyProtection="1">
      <alignment horizontal="center" vertical="center"/>
      <protection hidden="1"/>
    </xf>
    <xf numFmtId="300" fontId="46" fillId="12" borderId="171" xfId="0" applyNumberFormat="1" applyFont="1" applyFill="1" applyBorder="1" applyAlignment="1" applyProtection="1">
      <alignment horizontal="center" vertical="center"/>
      <protection hidden="1"/>
    </xf>
    <xf numFmtId="300" fontId="45" fillId="2" borderId="110" xfId="0" applyNumberFormat="1" applyFont="1" applyFill="1" applyBorder="1" applyAlignment="1" applyProtection="1">
      <alignment horizontal="center" vertical="center"/>
      <protection hidden="1"/>
    </xf>
    <xf numFmtId="300" fontId="44" fillId="10" borderId="12" xfId="0" applyNumberFormat="1" applyFont="1" applyFill="1" applyBorder="1" applyAlignment="1" applyProtection="1">
      <alignment horizontal="center" vertical="center"/>
      <protection hidden="1"/>
    </xf>
    <xf numFmtId="300" fontId="44" fillId="10" borderId="176" xfId="0" applyNumberFormat="1" applyFont="1" applyFill="1" applyBorder="1" applyAlignment="1" applyProtection="1">
      <alignment horizontal="center" vertical="center"/>
      <protection hidden="1"/>
    </xf>
    <xf numFmtId="300" fontId="44" fillId="15" borderId="170" xfId="0" applyNumberFormat="1" applyFont="1" applyFill="1" applyBorder="1" applyAlignment="1" applyProtection="1">
      <alignment horizontal="center" vertical="center"/>
      <protection hidden="1"/>
    </xf>
    <xf numFmtId="300" fontId="44" fillId="15" borderId="16" xfId="0" applyNumberFormat="1" applyFont="1" applyFill="1" applyBorder="1" applyAlignment="1" applyProtection="1">
      <alignment horizontal="center" vertical="center"/>
      <protection hidden="1"/>
    </xf>
    <xf numFmtId="300" fontId="44" fillId="15" borderId="171" xfId="0" applyNumberFormat="1" applyFont="1" applyFill="1" applyBorder="1" applyAlignment="1" applyProtection="1">
      <alignment horizontal="center" vertical="center"/>
      <protection hidden="1"/>
    </xf>
    <xf numFmtId="300" fontId="44" fillId="17" borderId="177" xfId="0" applyNumberFormat="1" applyFont="1" applyFill="1" applyBorder="1" applyAlignment="1" applyProtection="1">
      <alignment horizontal="center" vertical="center"/>
      <protection hidden="1"/>
    </xf>
    <xf numFmtId="300" fontId="44" fillId="17" borderId="12" xfId="0" applyNumberFormat="1" applyFont="1" applyFill="1" applyBorder="1" applyAlignment="1" applyProtection="1">
      <alignment horizontal="center" vertical="center"/>
      <protection hidden="1"/>
    </xf>
    <xf numFmtId="300" fontId="44" fillId="17" borderId="176" xfId="0" applyNumberFormat="1" applyFont="1" applyFill="1" applyBorder="1" applyAlignment="1" applyProtection="1">
      <alignment horizontal="center" vertical="center"/>
      <protection hidden="1"/>
    </xf>
    <xf numFmtId="306" fontId="50" fillId="12" borderId="178" xfId="0" applyFont="1" applyFill="1" applyBorder="1" applyAlignment="1" applyProtection="1">
      <alignment horizontal="center" vertical="center"/>
      <protection hidden="1"/>
    </xf>
    <xf numFmtId="300" fontId="46" fillId="12" borderId="94" xfId="0" applyNumberFormat="1" applyFont="1" applyFill="1" applyBorder="1" applyAlignment="1" applyProtection="1">
      <alignment horizontal="center" vertical="center"/>
      <protection hidden="1"/>
    </xf>
    <xf numFmtId="300" fontId="46" fillId="12" borderId="155" xfId="0" applyNumberFormat="1" applyFont="1" applyFill="1" applyBorder="1" applyAlignment="1" applyProtection="1">
      <alignment horizontal="center" vertical="center"/>
      <protection hidden="1"/>
    </xf>
    <xf numFmtId="306" fontId="50" fillId="12" borderId="179" xfId="0" applyFont="1" applyFill="1" applyBorder="1" applyAlignment="1" applyProtection="1">
      <alignment horizontal="center" vertical="center"/>
      <protection hidden="1"/>
    </xf>
    <xf numFmtId="300" fontId="46" fillId="12" borderId="180" xfId="0" applyNumberFormat="1" applyFont="1" applyFill="1" applyBorder="1" applyAlignment="1" applyProtection="1">
      <alignment horizontal="center" vertical="center"/>
      <protection hidden="1"/>
    </xf>
    <xf numFmtId="300" fontId="46" fillId="12" borderId="181" xfId="0" applyNumberFormat="1" applyFont="1" applyFill="1" applyBorder="1" applyAlignment="1" applyProtection="1">
      <alignment horizontal="center" vertical="center"/>
      <protection hidden="1"/>
    </xf>
    <xf numFmtId="300" fontId="49" fillId="2" borderId="39" xfId="0" applyNumberFormat="1" applyFont="1" applyFill="1" applyBorder="1" applyAlignment="1" applyProtection="1">
      <alignment horizontal="center" vertical="center"/>
      <protection hidden="1"/>
    </xf>
    <xf numFmtId="300" fontId="49" fillId="2" borderId="95" xfId="0" applyNumberFormat="1" applyFont="1" applyFill="1" applyBorder="1" applyAlignment="1" applyProtection="1">
      <alignment horizontal="center" vertical="center"/>
      <protection hidden="1"/>
    </xf>
    <xf numFmtId="306" fontId="50" fillId="12" borderId="182" xfId="0" applyFont="1" applyFill="1" applyBorder="1" applyAlignment="1" applyProtection="1">
      <alignment horizontal="center" vertical="center"/>
      <protection hidden="1"/>
    </xf>
    <xf numFmtId="300" fontId="47" fillId="12" borderId="174" xfId="0" applyNumberFormat="1" applyFont="1" applyFill="1" applyBorder="1" applyAlignment="1" applyProtection="1">
      <alignment horizontal="center" vertical="center"/>
      <protection hidden="1"/>
    </xf>
    <xf numFmtId="300" fontId="44" fillId="10" borderId="44" xfId="0" applyNumberFormat="1" applyFont="1" applyFill="1" applyBorder="1" applyAlignment="1" applyProtection="1">
      <alignment horizontal="center" vertical="center"/>
      <protection hidden="1"/>
    </xf>
    <xf numFmtId="300" fontId="44" fillId="10" borderId="45" xfId="0" applyNumberFormat="1" applyFont="1" applyFill="1" applyBorder="1" applyAlignment="1" applyProtection="1">
      <alignment horizontal="center" vertical="center"/>
      <protection hidden="1"/>
    </xf>
    <xf numFmtId="300" fontId="44" fillId="12" borderId="223" xfId="0" applyNumberFormat="1" applyFont="1" applyFill="1" applyAlignment="1" applyProtection="1">
      <alignment horizontal="center" vertical="center"/>
      <protection hidden="1"/>
    </xf>
    <xf numFmtId="300" fontId="44" fillId="15" borderId="183" xfId="0" applyNumberFormat="1" applyFont="1" applyFill="1" applyBorder="1" applyAlignment="1" applyProtection="1">
      <alignment horizontal="center" vertical="center"/>
      <protection hidden="1"/>
    </xf>
    <xf numFmtId="300" fontId="44" fillId="15" borderId="12" xfId="0" applyNumberFormat="1" applyFont="1" applyFill="1" applyBorder="1" applyAlignment="1" applyProtection="1">
      <alignment horizontal="center" vertical="center"/>
      <protection hidden="1"/>
    </xf>
    <xf numFmtId="300" fontId="44" fillId="15" borderId="13" xfId="0" applyNumberFormat="1" applyFont="1" applyFill="1" applyBorder="1" applyAlignment="1" applyProtection="1">
      <alignment horizontal="center" vertical="center"/>
      <protection hidden="1"/>
    </xf>
    <xf numFmtId="300" fontId="46" fillId="12" borderId="97" xfId="0" applyNumberFormat="1" applyFont="1" applyFill="1" applyBorder="1" applyAlignment="1" applyProtection="1">
      <alignment horizontal="center" vertical="center"/>
      <protection hidden="1"/>
    </xf>
    <xf numFmtId="300" fontId="44" fillId="15" borderId="169" xfId="0" applyNumberFormat="1" applyFont="1" applyFill="1" applyBorder="1" applyAlignment="1" applyProtection="1">
      <alignment horizontal="center" vertical="center"/>
      <protection hidden="1"/>
    </xf>
    <xf numFmtId="300" fontId="44" fillId="15" borderId="184" xfId="0" applyNumberFormat="1" applyFont="1" applyFill="1" applyBorder="1" applyAlignment="1" applyProtection="1">
      <alignment horizontal="center" vertical="center"/>
      <protection hidden="1"/>
    </xf>
    <xf numFmtId="300" fontId="44" fillId="15" borderId="185" xfId="0" applyNumberFormat="1" applyFont="1" applyFill="1" applyBorder="1" applyAlignment="1" applyProtection="1">
      <alignment horizontal="center" vertical="center"/>
      <protection hidden="1"/>
    </xf>
    <xf numFmtId="300" fontId="44" fillId="2" borderId="223" xfId="0" applyNumberFormat="1" applyFont="1" applyFill="1" applyAlignment="1" applyProtection="1">
      <alignment horizontal="center" vertical="center"/>
      <protection hidden="1"/>
    </xf>
    <xf numFmtId="300" fontId="44" fillId="17" borderId="186" xfId="0" applyNumberFormat="1" applyFont="1" applyFill="1" applyBorder="1" applyAlignment="1" applyProtection="1">
      <alignment horizontal="center" vertical="center"/>
      <protection hidden="1"/>
    </xf>
    <xf numFmtId="300" fontId="44" fillId="17" borderId="184" xfId="0" applyNumberFormat="1" applyFont="1" applyFill="1" applyBorder="1" applyAlignment="1" applyProtection="1">
      <alignment horizontal="center" vertical="center"/>
      <protection hidden="1"/>
    </xf>
    <xf numFmtId="300" fontId="44" fillId="17" borderId="185" xfId="0" applyNumberFormat="1" applyFont="1" applyFill="1" applyBorder="1" applyAlignment="1" applyProtection="1">
      <alignment horizontal="center" vertical="center"/>
      <protection hidden="1"/>
    </xf>
    <xf numFmtId="306" fontId="50" fillId="12" borderId="173" xfId="0" applyFont="1" applyFill="1" applyBorder="1" applyAlignment="1" applyProtection="1">
      <alignment horizontal="center" vertical="center"/>
      <protection hidden="1"/>
    </xf>
    <xf numFmtId="300" fontId="46" fillId="12" borderId="187" xfId="0" applyNumberFormat="1" applyFont="1" applyFill="1" applyBorder="1" applyAlignment="1" applyProtection="1">
      <alignment horizontal="center" vertical="center"/>
      <protection hidden="1"/>
    </xf>
    <xf numFmtId="300" fontId="47" fillId="12" borderId="175" xfId="0" applyNumberFormat="1" applyFont="1" applyFill="1" applyBorder="1" applyAlignment="1" applyProtection="1">
      <alignment horizontal="center" vertical="center"/>
      <protection hidden="1"/>
    </xf>
    <xf numFmtId="300" fontId="50" fillId="12" borderId="188" xfId="0" applyNumberFormat="1" applyFont="1" applyFill="1" applyBorder="1" applyAlignment="1" applyProtection="1">
      <alignment horizontal="center" vertical="center"/>
      <protection hidden="1"/>
    </xf>
    <xf numFmtId="300" fontId="46" fillId="12" borderId="189" xfId="0" applyNumberFormat="1" applyFont="1" applyFill="1" applyBorder="1" applyAlignment="1" applyProtection="1">
      <alignment horizontal="center" vertical="center"/>
      <protection hidden="1"/>
    </xf>
    <xf numFmtId="300" fontId="46" fillId="12" borderId="190" xfId="0" applyNumberFormat="1" applyFont="1" applyFill="1" applyBorder="1" applyAlignment="1" applyProtection="1">
      <alignment horizontal="center" vertical="center"/>
      <protection hidden="1"/>
    </xf>
    <xf numFmtId="306" fontId="50" fillId="12" borderId="191" xfId="0" applyFont="1" applyFill="1" applyBorder="1" applyAlignment="1" applyProtection="1">
      <alignment horizontal="center" vertical="center"/>
      <protection hidden="1"/>
    </xf>
    <xf numFmtId="300" fontId="46" fillId="12" borderId="192" xfId="0" applyNumberFormat="1" applyFont="1" applyFill="1" applyBorder="1" applyAlignment="1" applyProtection="1">
      <alignment horizontal="center" vertical="center"/>
      <protection hidden="1"/>
    </xf>
    <xf numFmtId="306" fontId="50" fillId="12" borderId="172" xfId="0" applyFont="1" applyFill="1" applyBorder="1" applyAlignment="1" applyProtection="1">
      <alignment horizontal="center" vertical="center"/>
      <protection hidden="1"/>
    </xf>
    <xf numFmtId="300" fontId="50" fillId="12" borderId="191" xfId="0" applyNumberFormat="1" applyFont="1" applyFill="1" applyBorder="1" applyAlignment="1" applyProtection="1">
      <alignment horizontal="center" vertical="center"/>
      <protection hidden="1"/>
    </xf>
    <xf numFmtId="300" fontId="44" fillId="15" borderId="177" xfId="0" applyNumberFormat="1" applyFont="1" applyFill="1" applyBorder="1" applyAlignment="1" applyProtection="1">
      <alignment horizontal="center" vertical="center"/>
      <protection hidden="1"/>
    </xf>
    <xf numFmtId="300" fontId="44" fillId="15" borderId="176" xfId="0" applyNumberFormat="1" applyFont="1" applyFill="1" applyBorder="1" applyAlignment="1" applyProtection="1">
      <alignment horizontal="center" vertical="center"/>
      <protection hidden="1"/>
    </xf>
    <xf numFmtId="300" fontId="44" fillId="17" borderId="183" xfId="0" applyNumberFormat="1" applyFont="1" applyFill="1" applyBorder="1" applyAlignment="1" applyProtection="1">
      <alignment horizontal="center" vertical="center"/>
      <protection hidden="1"/>
    </xf>
    <xf numFmtId="300" fontId="44" fillId="10" borderId="13" xfId="0" applyNumberFormat="1" applyFont="1" applyFill="1" applyBorder="1" applyAlignment="1" applyProtection="1">
      <alignment horizontal="center" vertical="center"/>
      <protection hidden="1"/>
    </xf>
    <xf numFmtId="300" fontId="44" fillId="15" borderId="44" xfId="0" applyNumberFormat="1" applyFont="1" applyFill="1" applyBorder="1" applyAlignment="1" applyProtection="1">
      <alignment horizontal="center" vertical="center"/>
      <protection hidden="1"/>
    </xf>
    <xf numFmtId="300" fontId="44" fillId="15" borderId="45" xfId="0" applyNumberFormat="1" applyFont="1" applyFill="1" applyBorder="1" applyAlignment="1" applyProtection="1">
      <alignment horizontal="center" vertical="center"/>
      <protection hidden="1"/>
    </xf>
    <xf numFmtId="300" fontId="44" fillId="17" borderId="44" xfId="0" applyNumberFormat="1" applyFont="1" applyFill="1" applyBorder="1" applyAlignment="1" applyProtection="1">
      <alignment horizontal="center" vertical="center"/>
      <protection hidden="1"/>
    </xf>
    <xf numFmtId="300" fontId="44" fillId="17" borderId="193" xfId="0" applyNumberFormat="1" applyFont="1" applyFill="1" applyBorder="1" applyAlignment="1" applyProtection="1">
      <alignment horizontal="center" vertical="center"/>
      <protection hidden="1"/>
    </xf>
    <xf numFmtId="300" fontId="47" fillId="12" borderId="112" xfId="0" applyNumberFormat="1" applyFont="1" applyFill="1" applyBorder="1" applyAlignment="1" applyProtection="1">
      <alignment horizontal="center" vertical="center"/>
      <protection hidden="1"/>
    </xf>
    <xf numFmtId="300" fontId="50" fillId="12" borderId="194" xfId="0" applyNumberFormat="1" applyFont="1" applyFill="1" applyBorder="1" applyAlignment="1" applyProtection="1">
      <alignment horizontal="center" vertical="center"/>
      <protection hidden="1"/>
    </xf>
    <xf numFmtId="300" fontId="46" fillId="12" borderId="92" xfId="0" applyNumberFormat="1" applyFont="1" applyFill="1" applyBorder="1" applyAlignment="1" applyProtection="1">
      <alignment horizontal="center" vertical="center"/>
      <protection hidden="1"/>
    </xf>
    <xf numFmtId="300" fontId="46" fillId="12" borderId="195" xfId="0" applyNumberFormat="1" applyFont="1" applyFill="1" applyBorder="1" applyAlignment="1" applyProtection="1">
      <alignment horizontal="center" vertical="center"/>
      <protection hidden="1"/>
    </xf>
    <xf numFmtId="300" fontId="47" fillId="12" borderId="196" xfId="0" applyNumberFormat="1" applyFont="1" applyFill="1" applyBorder="1" applyAlignment="1" applyProtection="1">
      <alignment horizontal="center" vertical="center"/>
      <protection hidden="1"/>
    </xf>
    <xf numFmtId="300" fontId="45" fillId="12" borderId="196" xfId="0" applyNumberFormat="1" applyFont="1" applyFill="1" applyBorder="1" applyAlignment="1" applyProtection="1">
      <alignment horizontal="center" vertical="center"/>
      <protection hidden="1"/>
    </xf>
    <xf numFmtId="300" fontId="50" fillId="12" borderId="197" xfId="0" applyNumberFormat="1" applyFont="1" applyFill="1" applyBorder="1" applyAlignment="1" applyProtection="1">
      <alignment horizontal="center" vertical="center"/>
      <protection hidden="1"/>
    </xf>
    <xf numFmtId="300" fontId="46" fillId="12" borderId="198" xfId="0" applyNumberFormat="1" applyFont="1" applyFill="1" applyBorder="1" applyAlignment="1" applyProtection="1">
      <alignment horizontal="center" vertical="center"/>
      <protection hidden="1"/>
    </xf>
    <xf numFmtId="300" fontId="50" fillId="12" borderId="182" xfId="0" applyNumberFormat="1" applyFont="1" applyFill="1" applyBorder="1" applyAlignment="1" applyProtection="1">
      <alignment horizontal="center" vertical="center"/>
      <protection hidden="1"/>
    </xf>
    <xf numFmtId="300" fontId="45" fillId="2" borderId="112" xfId="0" applyNumberFormat="1" applyFont="1" applyFill="1" applyBorder="1" applyAlignment="1" applyProtection="1">
      <alignment horizontal="center" vertical="center"/>
      <protection hidden="1"/>
    </xf>
    <xf numFmtId="300" fontId="50" fillId="12" borderId="199" xfId="0" applyNumberFormat="1" applyFont="1" applyFill="1" applyBorder="1" applyAlignment="1" applyProtection="1">
      <alignment horizontal="center" vertical="center"/>
      <protection hidden="1"/>
    </xf>
    <xf numFmtId="300" fontId="46" fillId="12" borderId="140" xfId="0" applyNumberFormat="1" applyFont="1" applyFill="1" applyBorder="1" applyAlignment="1" applyProtection="1">
      <alignment horizontal="center" vertical="center"/>
      <protection hidden="1"/>
    </xf>
    <xf numFmtId="300" fontId="46" fillId="12" borderId="138" xfId="0" applyNumberFormat="1" applyFont="1" applyFill="1" applyBorder="1" applyAlignment="1" applyProtection="1">
      <alignment horizontal="center" vertical="center"/>
      <protection hidden="1"/>
    </xf>
    <xf numFmtId="300" fontId="46" fillId="12" borderId="139" xfId="0" applyNumberFormat="1" applyFont="1" applyFill="1" applyBorder="1" applyAlignment="1" applyProtection="1">
      <alignment horizontal="center" vertical="center"/>
      <protection hidden="1"/>
    </xf>
    <xf numFmtId="300" fontId="54" fillId="12" borderId="223" xfId="0" applyNumberFormat="1" applyFont="1" applyFill="1" applyAlignment="1" applyProtection="1">
      <alignment horizontal="center" vertical="center"/>
      <protection hidden="1"/>
    </xf>
    <xf numFmtId="300" fontId="46" fillId="12" borderId="200" xfId="0" applyNumberFormat="1" applyFont="1" applyFill="1" applyBorder="1" applyAlignment="1" applyProtection="1">
      <alignment horizontal="center" vertical="center"/>
      <protection hidden="1"/>
    </xf>
    <xf numFmtId="300" fontId="46" fillId="12" borderId="40" xfId="0" applyNumberFormat="1" applyFont="1" applyFill="1" applyBorder="1" applyAlignment="1" applyProtection="1">
      <alignment horizontal="center" vertical="center"/>
      <protection hidden="1"/>
    </xf>
    <xf numFmtId="300" fontId="46" fillId="12" borderId="160" xfId="0" applyNumberFormat="1" applyFont="1" applyFill="1" applyBorder="1" applyAlignment="1" applyProtection="1">
      <alignment horizontal="center" vertical="center"/>
      <protection hidden="1"/>
    </xf>
    <xf numFmtId="300" fontId="46" fillId="12" borderId="223" xfId="0" applyNumberFormat="1" applyFont="1" applyFill="1" applyProtection="1">
      <alignment vertical="center"/>
      <protection hidden="1"/>
    </xf>
    <xf numFmtId="300" fontId="46" fillId="12" borderId="38" xfId="0" applyNumberFormat="1" applyFont="1" applyFill="1" applyBorder="1" applyAlignment="1" applyProtection="1">
      <alignment horizontal="center" vertical="center"/>
      <protection hidden="1"/>
    </xf>
    <xf numFmtId="300" fontId="46" fillId="12" borderId="41" xfId="0" applyNumberFormat="1" applyFont="1" applyFill="1" applyBorder="1" applyAlignment="1" applyProtection="1">
      <alignment horizontal="center" vertical="center"/>
      <protection hidden="1"/>
    </xf>
    <xf numFmtId="300" fontId="44" fillId="10" borderId="172" xfId="0" applyNumberFormat="1" applyFont="1" applyFill="1" applyBorder="1" applyAlignment="1" applyProtection="1">
      <alignment horizontal="center" vertical="center"/>
      <protection hidden="1"/>
    </xf>
    <xf numFmtId="300" fontId="44" fillId="10" borderId="87" xfId="0" applyNumberFormat="1" applyFont="1" applyFill="1" applyBorder="1" applyAlignment="1" applyProtection="1">
      <alignment horizontal="center" vertical="center"/>
      <protection hidden="1"/>
    </xf>
    <xf numFmtId="300" fontId="44" fillId="10" borderId="146" xfId="0" applyNumberFormat="1" applyFont="1" applyFill="1" applyBorder="1" applyAlignment="1" applyProtection="1">
      <alignment horizontal="center" vertical="center"/>
      <protection hidden="1"/>
    </xf>
    <xf numFmtId="300" fontId="45" fillId="10" borderId="164" xfId="0" applyNumberFormat="1" applyFont="1" applyFill="1" applyBorder="1" applyAlignment="1" applyProtection="1">
      <alignment horizontal="center" vertical="center"/>
      <protection hidden="1"/>
    </xf>
    <xf numFmtId="300" fontId="50" fillId="12" borderId="223" xfId="0" applyNumberFormat="1" applyFont="1" applyFill="1" applyAlignment="1" applyProtection="1">
      <alignment horizontal="center" vertical="center"/>
      <protection hidden="1"/>
    </xf>
    <xf numFmtId="300" fontId="44" fillId="10" borderId="186" xfId="0" applyNumberFormat="1" applyFont="1" applyFill="1" applyBorder="1" applyAlignment="1" applyProtection="1">
      <alignment horizontal="center" vertical="center"/>
      <protection hidden="1"/>
    </xf>
    <xf numFmtId="300" fontId="44" fillId="10" borderId="98" xfId="0" applyNumberFormat="1" applyFont="1" applyFill="1" applyBorder="1" applyAlignment="1" applyProtection="1">
      <alignment horizontal="center" vertical="center"/>
      <protection hidden="1"/>
    </xf>
    <xf numFmtId="300" fontId="44" fillId="10" borderId="201" xfId="0" applyNumberFormat="1" applyFont="1" applyFill="1" applyBorder="1" applyAlignment="1" applyProtection="1">
      <alignment horizontal="center" vertical="center"/>
      <protection hidden="1"/>
    </xf>
    <xf numFmtId="300" fontId="44" fillId="10" borderId="169" xfId="0" applyNumberFormat="1" applyFont="1" applyFill="1" applyBorder="1" applyAlignment="1" applyProtection="1">
      <alignment horizontal="center" vertical="center"/>
      <protection hidden="1"/>
    </xf>
    <xf numFmtId="300" fontId="51" fillId="2" borderId="14" xfId="0" applyNumberFormat="1" applyFont="1" applyFill="1" applyBorder="1" applyAlignment="1" applyProtection="1">
      <alignment horizontal="center" vertical="center"/>
      <protection hidden="1"/>
    </xf>
    <xf numFmtId="300" fontId="50" fillId="12" borderId="202" xfId="0" applyNumberFormat="1" applyFont="1" applyFill="1" applyBorder="1" applyAlignment="1" applyProtection="1">
      <alignment horizontal="center" vertical="center"/>
      <protection hidden="1"/>
    </xf>
    <xf numFmtId="300" fontId="50" fillId="2" borderId="192" xfId="0" applyNumberFormat="1" applyFont="1" applyFill="1" applyBorder="1" applyAlignment="1" applyProtection="1">
      <alignment horizontal="center" vertical="center"/>
      <protection locked="0" hidden="1"/>
    </xf>
    <xf numFmtId="300" fontId="50" fillId="2" borderId="187" xfId="0" applyNumberFormat="1" applyFont="1" applyFill="1" applyBorder="1" applyAlignment="1" applyProtection="1">
      <alignment horizontal="center" vertical="center"/>
      <protection locked="0" hidden="1"/>
    </xf>
    <xf numFmtId="300" fontId="53" fillId="12" borderId="14" xfId="0" applyNumberFormat="1" applyFont="1" applyFill="1" applyBorder="1" applyAlignment="1" applyProtection="1">
      <alignment horizontal="center" vertical="center"/>
      <protection hidden="1"/>
    </xf>
    <xf numFmtId="300" fontId="52" fillId="12" borderId="192" xfId="0" applyNumberFormat="1" applyFont="1" applyFill="1" applyBorder="1" applyAlignment="1" applyProtection="1">
      <alignment horizontal="center" vertical="center"/>
      <protection hidden="1"/>
    </xf>
    <xf numFmtId="300" fontId="52" fillId="12" borderId="187" xfId="0" applyNumberFormat="1" applyFont="1" applyFill="1" applyBorder="1" applyAlignment="1" applyProtection="1">
      <alignment horizontal="center" vertical="center"/>
      <protection hidden="1"/>
    </xf>
    <xf numFmtId="300" fontId="55" fillId="2" borderId="14" xfId="0" applyNumberFormat="1" applyFont="1" applyFill="1" applyBorder="1" applyAlignment="1" applyProtection="1">
      <alignment horizontal="center" vertical="center"/>
      <protection hidden="1"/>
    </xf>
    <xf numFmtId="300" fontId="54" fillId="2" borderId="192" xfId="0" applyNumberFormat="1" applyFont="1" applyFill="1" applyBorder="1" applyAlignment="1" applyProtection="1">
      <alignment horizontal="center" vertical="center"/>
      <protection locked="0" hidden="1"/>
    </xf>
    <xf numFmtId="300" fontId="54" fillId="2" borderId="187" xfId="0" applyNumberFormat="1" applyFont="1" applyFill="1" applyBorder="1" applyAlignment="1" applyProtection="1">
      <alignment horizontal="center" vertical="center"/>
      <protection locked="0" hidden="1"/>
    </xf>
    <xf numFmtId="300" fontId="47" fillId="12" borderId="14" xfId="0" applyNumberFormat="1" applyFont="1" applyFill="1" applyBorder="1" applyAlignment="1" applyProtection="1">
      <alignment horizontal="center" vertical="center"/>
      <protection hidden="1"/>
    </xf>
    <xf numFmtId="300" fontId="44" fillId="10" borderId="173" xfId="0" applyNumberFormat="1" applyFont="1" applyFill="1" applyBorder="1" applyAlignment="1" applyProtection="1">
      <alignment horizontal="center" vertical="center"/>
      <protection hidden="1"/>
    </xf>
    <xf numFmtId="300" fontId="45" fillId="10" borderId="14" xfId="0" applyNumberFormat="1" applyFont="1" applyFill="1" applyBorder="1" applyAlignment="1" applyProtection="1">
      <alignment horizontal="center" vertical="center"/>
      <protection hidden="1"/>
    </xf>
    <xf numFmtId="300" fontId="44" fillId="10" borderId="183" xfId="0" applyNumberFormat="1" applyFont="1" applyFill="1" applyBorder="1" applyAlignment="1" applyProtection="1">
      <alignment horizontal="center" vertical="center"/>
      <protection hidden="1"/>
    </xf>
    <xf numFmtId="300" fontId="44" fillId="10" borderId="177" xfId="0" applyNumberFormat="1" applyFont="1" applyFill="1" applyBorder="1" applyAlignment="1" applyProtection="1">
      <alignment horizontal="center" vertical="center"/>
      <protection hidden="1"/>
    </xf>
    <xf numFmtId="300" fontId="47" fillId="12" borderId="183" xfId="0" applyNumberFormat="1" applyFont="1" applyFill="1" applyBorder="1" applyAlignment="1" applyProtection="1">
      <alignment horizontal="center" vertical="center"/>
      <protection hidden="1"/>
    </xf>
    <xf numFmtId="300" fontId="49" fillId="2" borderId="12" xfId="0" applyNumberFormat="1" applyFont="1" applyFill="1" applyBorder="1" applyAlignment="1" applyProtection="1">
      <alignment horizontal="center" vertical="center"/>
      <protection locked="0" hidden="1"/>
    </xf>
    <xf numFmtId="300" fontId="49" fillId="2" borderId="13" xfId="0" applyNumberFormat="1" applyFont="1" applyFill="1" applyBorder="1" applyAlignment="1" applyProtection="1">
      <alignment horizontal="center" vertical="center"/>
      <protection locked="0" hidden="1"/>
    </xf>
    <xf numFmtId="306" fontId="50" fillId="12" borderId="199" xfId="0" applyFont="1" applyFill="1" applyBorder="1" applyAlignment="1" applyProtection="1">
      <alignment horizontal="center" vertical="center"/>
      <protection hidden="1"/>
    </xf>
    <xf numFmtId="300" fontId="46" fillId="12" borderId="203" xfId="0" applyNumberFormat="1" applyFont="1" applyFill="1" applyBorder="1" applyAlignment="1" applyProtection="1">
      <alignment horizontal="center" vertical="center"/>
      <protection hidden="1"/>
    </xf>
    <xf numFmtId="300" fontId="49" fillId="2" borderId="183" xfId="0" applyNumberFormat="1" applyFont="1" applyFill="1" applyBorder="1" applyAlignment="1" applyProtection="1">
      <alignment horizontal="center" vertical="center"/>
      <protection locked="0" hidden="1"/>
    </xf>
    <xf numFmtId="300" fontId="46" fillId="12" borderId="204" xfId="0" applyNumberFormat="1" applyFont="1" applyFill="1" applyBorder="1" applyAlignment="1" applyProtection="1">
      <alignment horizontal="center" vertical="center"/>
      <protection hidden="1"/>
    </xf>
    <xf numFmtId="300" fontId="49" fillId="2" borderId="93" xfId="0" applyNumberFormat="1" applyFont="1" applyFill="1" applyBorder="1" applyAlignment="1" applyProtection="1">
      <alignment horizontal="center" vertical="center"/>
      <protection locked="0" hidden="1"/>
    </xf>
    <xf numFmtId="300" fontId="49" fillId="2" borderId="39" xfId="0" applyNumberFormat="1" applyFont="1" applyFill="1" applyBorder="1" applyAlignment="1" applyProtection="1">
      <alignment horizontal="center" vertical="center"/>
      <protection locked="0" hidden="1"/>
    </xf>
    <xf numFmtId="300" fontId="49" fillId="2" borderId="95" xfId="0" applyNumberFormat="1" applyFont="1" applyFill="1" applyBorder="1" applyAlignment="1" applyProtection="1">
      <alignment horizontal="center" vertical="center"/>
      <protection locked="0" hidden="1"/>
    </xf>
    <xf numFmtId="300" fontId="44" fillId="10" borderId="10" xfId="0" applyNumberFormat="1" applyFont="1" applyFill="1" applyBorder="1" applyAlignment="1" applyProtection="1">
      <alignment horizontal="center" vertical="center"/>
      <protection hidden="1"/>
    </xf>
    <xf numFmtId="300" fontId="46" fillId="12" borderId="174" xfId="0" applyNumberFormat="1" applyFont="1" applyFill="1" applyBorder="1" applyAlignment="1" applyProtection="1">
      <alignment horizontal="center" vertical="center"/>
      <protection hidden="1"/>
    </xf>
    <xf numFmtId="300" fontId="46" fillId="12" borderId="113" xfId="0" applyNumberFormat="1" applyFont="1" applyFill="1" applyBorder="1" applyAlignment="1" applyProtection="1">
      <alignment horizontal="center" vertical="center"/>
      <protection hidden="1"/>
    </xf>
    <xf numFmtId="300" fontId="46" fillId="12" borderId="175" xfId="0" applyNumberFormat="1" applyFont="1" applyFill="1" applyBorder="1" applyAlignment="1" applyProtection="1">
      <alignment horizontal="center" vertical="center"/>
      <protection hidden="1"/>
    </xf>
    <xf numFmtId="300" fontId="46" fillId="12" borderId="110" xfId="0" applyNumberFormat="1" applyFont="1" applyFill="1" applyBorder="1" applyAlignment="1" applyProtection="1">
      <alignment horizontal="center" vertical="center"/>
      <protection hidden="1"/>
    </xf>
    <xf numFmtId="300" fontId="50" fillId="12" borderId="178" xfId="0" applyNumberFormat="1" applyFont="1" applyFill="1" applyBorder="1" applyAlignment="1" applyProtection="1">
      <alignment horizontal="center" vertical="center"/>
      <protection hidden="1"/>
    </xf>
    <xf numFmtId="300" fontId="46" fillId="12" borderId="13" xfId="0" applyNumberFormat="1" applyFont="1" applyFill="1" applyBorder="1" applyAlignment="1" applyProtection="1">
      <alignment horizontal="center" vertical="center"/>
      <protection hidden="1"/>
    </xf>
    <xf numFmtId="300" fontId="50" fillId="12" borderId="205" xfId="0" applyNumberFormat="1" applyFont="1" applyFill="1" applyBorder="1" applyAlignment="1" applyProtection="1">
      <alignment horizontal="center" vertical="center"/>
      <protection hidden="1"/>
    </xf>
    <xf numFmtId="300" fontId="46" fillId="12" borderId="196" xfId="0" applyNumberFormat="1" applyFont="1" applyFill="1" applyBorder="1" applyAlignment="1" applyProtection="1">
      <alignment horizontal="center" vertical="center"/>
      <protection hidden="1"/>
    </xf>
    <xf numFmtId="300" fontId="46" fillId="12" borderId="206" xfId="0" applyNumberFormat="1" applyFont="1" applyFill="1" applyBorder="1" applyAlignment="1" applyProtection="1">
      <alignment horizontal="center" vertical="center"/>
      <protection hidden="1"/>
    </xf>
    <xf numFmtId="300" fontId="46" fillId="12" borderId="112" xfId="0" applyNumberFormat="1" applyFont="1" applyFill="1" applyBorder="1" applyAlignment="1" applyProtection="1">
      <alignment horizontal="center" vertical="center"/>
      <protection hidden="1"/>
    </xf>
    <xf numFmtId="300" fontId="51" fillId="12" borderId="223" xfId="0" applyNumberFormat="1" applyFont="1" applyFill="1" applyAlignment="1" applyProtection="1">
      <alignment horizontal="center" vertical="center"/>
      <protection hidden="1"/>
    </xf>
    <xf numFmtId="300" fontId="46" fillId="12" borderId="164" xfId="0" applyNumberFormat="1" applyFont="1" applyFill="1" applyBorder="1" applyAlignment="1" applyProtection="1">
      <alignment horizontal="center" vertical="center"/>
      <protection hidden="1"/>
    </xf>
    <xf numFmtId="300" fontId="46" fillId="12" borderId="162" xfId="0" applyNumberFormat="1" applyFont="1" applyFill="1" applyBorder="1" applyAlignment="1" applyProtection="1">
      <alignment horizontal="center" vertical="center"/>
      <protection hidden="1"/>
    </xf>
    <xf numFmtId="300" fontId="46" fillId="12" borderId="165" xfId="0" applyNumberFormat="1" applyFont="1" applyFill="1" applyBorder="1" applyAlignment="1" applyProtection="1">
      <alignment horizontal="center" vertical="center"/>
      <protection hidden="1"/>
    </xf>
    <xf numFmtId="300" fontId="44" fillId="10" borderId="43" xfId="0" applyNumberFormat="1" applyFont="1" applyFill="1" applyBorder="1" applyAlignment="1" applyProtection="1">
      <alignment horizontal="center" vertical="center"/>
      <protection hidden="1"/>
    </xf>
    <xf numFmtId="300" fontId="44" fillId="10" borderId="165" xfId="0" applyNumberFormat="1" applyFont="1" applyFill="1" applyBorder="1" applyAlignment="1" applyProtection="1">
      <alignment horizontal="center" vertical="center"/>
      <protection hidden="1"/>
    </xf>
    <xf numFmtId="300" fontId="49" fillId="2" borderId="164" xfId="0" applyNumberFormat="1" applyFont="1" applyFill="1" applyBorder="1" applyAlignment="1" applyProtection="1">
      <alignment horizontal="center" vertical="center"/>
      <protection locked="0" hidden="1"/>
    </xf>
    <xf numFmtId="300" fontId="54" fillId="2" borderId="87" xfId="0" applyNumberFormat="1" applyFont="1" applyFill="1" applyBorder="1" applyAlignment="1" applyProtection="1">
      <alignment horizontal="center" vertical="center"/>
      <protection locked="0" hidden="1"/>
    </xf>
    <xf numFmtId="300" fontId="46" fillId="12" borderId="183" xfId="0" applyNumberFormat="1" applyFont="1" applyFill="1" applyBorder="1" applyAlignment="1" applyProtection="1">
      <alignment horizontal="center" vertical="center"/>
      <protection hidden="1"/>
    </xf>
    <xf numFmtId="300" fontId="56" fillId="2" borderId="223" xfId="0" applyNumberFormat="1" applyFont="1" applyFill="1" applyAlignment="1" applyProtection="1">
      <alignment horizontal="center" vertical="center"/>
      <protection hidden="1"/>
    </xf>
    <xf numFmtId="300" fontId="63" fillId="12" borderId="223" xfId="0" applyNumberFormat="1" applyFill="1" applyAlignment="1" applyProtection="1">
      <alignment horizontal="center" vertical="center"/>
      <protection hidden="1"/>
    </xf>
    <xf numFmtId="300" fontId="56" fillId="12" borderId="223" xfId="0" applyNumberFormat="1" applyFont="1" applyFill="1" applyAlignment="1" applyProtection="1">
      <alignment horizontal="center" vertical="center"/>
      <protection hidden="1"/>
    </xf>
    <xf numFmtId="300" fontId="63" fillId="2" borderId="223" xfId="0" applyNumberFormat="1" applyFill="1" applyProtection="1">
      <alignment vertical="center"/>
      <protection hidden="1"/>
    </xf>
    <xf numFmtId="300" fontId="63" fillId="2" borderId="223" xfId="0" applyNumberFormat="1" applyFill="1" applyAlignment="1" applyProtection="1">
      <alignment horizontal="right" vertical="center"/>
      <protection hidden="1"/>
    </xf>
    <xf numFmtId="300" fontId="56" fillId="2" borderId="223" xfId="0" applyNumberFormat="1" applyFont="1" applyFill="1" applyAlignment="1" applyProtection="1">
      <alignment horizontal="right" vertical="center"/>
      <protection hidden="1"/>
    </xf>
    <xf numFmtId="300" fontId="9" fillId="16" borderId="14" xfId="0" applyNumberFormat="1" applyFont="1" applyFill="1" applyBorder="1" applyAlignment="1" applyProtection="1">
      <alignment horizontal="center" vertical="center"/>
      <protection locked="0" hidden="1"/>
    </xf>
    <xf numFmtId="300" fontId="9" fillId="16" borderId="223" xfId="0" applyNumberFormat="1" applyFont="1" applyFill="1" applyAlignment="1" applyProtection="1">
      <alignment horizontal="center" vertical="center"/>
      <protection hidden="1"/>
    </xf>
    <xf numFmtId="300" fontId="9" fillId="16" borderId="14" xfId="0" applyNumberFormat="1" applyFont="1" applyFill="1" applyBorder="1" applyAlignment="1" applyProtection="1">
      <alignment horizontal="center" vertical="center"/>
      <protection hidden="1"/>
    </xf>
    <xf numFmtId="300" fontId="9" fillId="16" borderId="10" xfId="0" applyNumberFormat="1" applyFont="1" applyFill="1" applyBorder="1" applyAlignment="1" applyProtection="1">
      <alignment horizontal="center" vertical="center"/>
      <protection hidden="1"/>
    </xf>
    <xf numFmtId="300" fontId="9" fillId="2" borderId="207" xfId="0" applyNumberFormat="1" applyFont="1" applyFill="1" applyBorder="1" applyAlignment="1" applyProtection="1">
      <alignment horizontal="center" vertical="center"/>
      <protection hidden="1"/>
    </xf>
    <xf numFmtId="300" fontId="9" fillId="2" borderId="208" xfId="0" applyNumberFormat="1" applyFont="1" applyFill="1" applyBorder="1" applyAlignment="1" applyProtection="1">
      <alignment horizontal="center" vertical="center"/>
      <protection hidden="1"/>
    </xf>
    <xf numFmtId="300" fontId="9" fillId="0" borderId="208" xfId="0" applyNumberFormat="1" applyFont="1" applyBorder="1" applyAlignment="1" applyProtection="1">
      <alignment horizontal="center" vertical="center"/>
      <protection locked="0" hidden="1"/>
    </xf>
    <xf numFmtId="300" fontId="9" fillId="0" borderId="209" xfId="0" applyNumberFormat="1" applyFont="1" applyBorder="1" applyAlignment="1" applyProtection="1">
      <alignment horizontal="center" vertical="center"/>
      <protection locked="0" hidden="1"/>
    </xf>
    <xf numFmtId="306" fontId="9" fillId="16" borderId="97" xfId="0" applyFont="1" applyFill="1" applyBorder="1" applyAlignment="1" applyProtection="1">
      <alignment horizontal="center" vertical="center"/>
      <protection hidden="1"/>
    </xf>
    <xf numFmtId="306" fontId="9" fillId="16" borderId="98" xfId="0" applyFont="1" applyFill="1" applyBorder="1" applyAlignment="1" applyProtection="1">
      <alignment horizontal="center" vertical="center"/>
      <protection hidden="1"/>
    </xf>
    <xf numFmtId="306" fontId="9" fillId="16" borderId="99" xfId="0" applyFont="1" applyFill="1" applyBorder="1" applyAlignment="1" applyProtection="1">
      <alignment horizontal="center" vertical="center"/>
      <protection hidden="1"/>
    </xf>
    <xf numFmtId="305" fontId="9" fillId="2" borderId="210" xfId="0" applyNumberFormat="1" applyFont="1" applyFill="1" applyBorder="1" applyAlignment="1" applyProtection="1">
      <alignment horizontal="center" vertical="center"/>
      <protection hidden="1"/>
    </xf>
    <xf numFmtId="300" fontId="9" fillId="2" borderId="211" xfId="0" applyNumberFormat="1" applyFont="1" applyFill="1" applyBorder="1" applyAlignment="1" applyProtection="1">
      <alignment horizontal="center" vertical="center"/>
      <protection locked="0" hidden="1"/>
    </xf>
    <xf numFmtId="300" fontId="9" fillId="2" borderId="208" xfId="0" applyNumberFormat="1" applyFont="1" applyFill="1" applyBorder="1" applyAlignment="1" applyProtection="1">
      <alignment horizontal="center" vertical="center"/>
      <protection locked="0" hidden="1"/>
    </xf>
    <xf numFmtId="303" fontId="9" fillId="2" borderId="210" xfId="0" applyNumberFormat="1" applyFont="1" applyFill="1" applyBorder="1" applyAlignment="1" applyProtection="1">
      <alignment horizontal="center" vertical="center"/>
      <protection hidden="1"/>
    </xf>
    <xf numFmtId="300" fontId="9" fillId="2" borderId="210" xfId="0" applyNumberFormat="1" applyFont="1" applyFill="1" applyBorder="1" applyAlignment="1" applyProtection="1">
      <alignment horizontal="center" vertical="center"/>
      <protection hidden="1"/>
    </xf>
    <xf numFmtId="300" fontId="9" fillId="2" borderId="210" xfId="0" applyNumberFormat="1" applyFont="1" applyFill="1" applyBorder="1" applyAlignment="1" applyProtection="1">
      <alignment horizontal="center" vertical="center"/>
      <protection locked="0" hidden="1"/>
    </xf>
    <xf numFmtId="306" fontId="9" fillId="12" borderId="212" xfId="0" applyFont="1" applyFill="1" applyBorder="1" applyAlignment="1" applyProtection="1">
      <alignment horizontal="center" vertical="center"/>
      <protection hidden="1"/>
    </xf>
    <xf numFmtId="306" fontId="9" fillId="0" borderId="213" xfId="0" applyFont="1" applyBorder="1" applyAlignment="1" applyProtection="1">
      <alignment horizontal="center" vertical="center"/>
      <protection locked="0" hidden="1"/>
    </xf>
    <xf numFmtId="306" fontId="9" fillId="2" borderId="16" xfId="0" applyFont="1" applyFill="1" applyBorder="1" applyAlignment="1" applyProtection="1">
      <alignment horizontal="center" vertical="center"/>
      <protection locked="0" hidden="1"/>
    </xf>
    <xf numFmtId="306" fontId="9" fillId="2" borderId="214" xfId="0" applyFont="1" applyFill="1" applyBorder="1" applyAlignment="1" applyProtection="1">
      <alignment horizontal="center" vertical="center"/>
      <protection locked="0" hidden="1"/>
    </xf>
    <xf numFmtId="300" fontId="9" fillId="2" borderId="215" xfId="0" applyNumberFormat="1" applyFont="1" applyFill="1" applyBorder="1" applyAlignment="1" applyProtection="1">
      <alignment horizontal="center" vertical="center"/>
      <protection locked="0" hidden="1"/>
    </xf>
    <xf numFmtId="303" fontId="9" fillId="2" borderId="16" xfId="0" applyNumberFormat="1" applyFont="1" applyFill="1" applyBorder="1" applyAlignment="1" applyProtection="1">
      <alignment horizontal="center" vertical="center"/>
      <protection locked="0" hidden="1"/>
    </xf>
    <xf numFmtId="306" fontId="9" fillId="0" borderId="223" xfId="0" applyFont="1" applyAlignment="1" applyProtection="1">
      <alignment horizontal="center" vertical="center"/>
      <protection locked="0" hidden="1"/>
    </xf>
    <xf numFmtId="306" fontId="9" fillId="0" borderId="88" xfId="0" applyFont="1" applyBorder="1" applyAlignment="1" applyProtection="1">
      <alignment horizontal="center" vertical="center"/>
      <protection locked="0" hidden="1"/>
    </xf>
    <xf numFmtId="306" fontId="63" fillId="2" borderId="44" xfId="0" applyFill="1" applyBorder="1" applyAlignment="1" applyProtection="1">
      <alignment horizontal="center" vertical="center"/>
      <protection locked="0" hidden="1"/>
    </xf>
    <xf numFmtId="305" fontId="42" fillId="2" borderId="210" xfId="0" applyNumberFormat="1" applyFont="1" applyFill="1" applyBorder="1" applyAlignment="1" applyProtection="1">
      <alignment horizontal="center" vertical="center"/>
      <protection hidden="1"/>
    </xf>
    <xf numFmtId="300" fontId="42" fillId="2" borderId="208" xfId="0" applyNumberFormat="1" applyFont="1" applyFill="1" applyBorder="1" applyAlignment="1" applyProtection="1">
      <alignment horizontal="center" vertical="center"/>
      <protection locked="0" hidden="1"/>
    </xf>
    <xf numFmtId="300" fontId="42" fillId="2" borderId="210" xfId="0" applyNumberFormat="1" applyFont="1" applyFill="1" applyBorder="1" applyAlignment="1" applyProtection="1">
      <alignment horizontal="center" vertical="center"/>
      <protection hidden="1"/>
    </xf>
    <xf numFmtId="303" fontId="42" fillId="2" borderId="210" xfId="0" applyNumberFormat="1" applyFont="1" applyFill="1" applyBorder="1" applyAlignment="1" applyProtection="1">
      <alignment horizontal="center" vertical="center"/>
      <protection hidden="1"/>
    </xf>
    <xf numFmtId="303" fontId="9" fillId="0" borderId="16" xfId="0" applyNumberFormat="1" applyFont="1" applyBorder="1" applyAlignment="1" applyProtection="1">
      <alignment horizontal="center" vertical="center"/>
      <protection locked="0" hidden="1"/>
    </xf>
    <xf numFmtId="306" fontId="9" fillId="12" borderId="216" xfId="0" applyFont="1" applyFill="1" applyBorder="1" applyAlignment="1" applyProtection="1">
      <alignment horizontal="center" vertical="center"/>
      <protection hidden="1"/>
    </xf>
    <xf numFmtId="306" fontId="9" fillId="0" borderId="39" xfId="0" applyFont="1" applyBorder="1" applyAlignment="1" applyProtection="1">
      <alignment horizontal="center" vertical="center"/>
      <protection locked="0" hidden="1"/>
    </xf>
    <xf numFmtId="306" fontId="9" fillId="0" borderId="95" xfId="0" applyFont="1" applyBorder="1" applyAlignment="1" applyProtection="1">
      <alignment horizontal="center" vertical="center"/>
      <protection locked="0" hidden="1"/>
    </xf>
    <xf numFmtId="305" fontId="9" fillId="2" borderId="16" xfId="0" applyNumberFormat="1" applyFont="1" applyFill="1" applyBorder="1" applyAlignment="1" applyProtection="1">
      <alignment horizontal="center" vertical="center"/>
      <protection hidden="1"/>
    </xf>
    <xf numFmtId="300" fontId="9" fillId="2" borderId="16" xfId="0" applyNumberFormat="1" applyFont="1" applyFill="1" applyBorder="1" applyAlignment="1" applyProtection="1">
      <alignment horizontal="center" vertical="center"/>
      <protection locked="0" hidden="1"/>
    </xf>
    <xf numFmtId="303" fontId="9" fillId="0" borderId="16" xfId="0" applyNumberFormat="1" applyFont="1" applyBorder="1" applyAlignment="1" applyProtection="1">
      <alignment horizontal="center" vertical="center"/>
      <protection hidden="1"/>
    </xf>
    <xf numFmtId="300" fontId="57" fillId="0" borderId="223" xfId="0" applyNumberFormat="1" applyFont="1" applyAlignment="1" applyProtection="1">
      <alignment horizontal="center" vertical="center"/>
      <protection hidden="1"/>
    </xf>
    <xf numFmtId="300" fontId="58" fillId="2" borderId="223" xfId="0" applyNumberFormat="1" applyFont="1" applyFill="1" applyAlignment="1" applyProtection="1">
      <alignment horizontal="center" vertical="center" wrapText="1"/>
      <protection locked="0" hidden="1"/>
    </xf>
    <xf numFmtId="300" fontId="10" fillId="2" borderId="223" xfId="0" applyNumberFormat="1" applyFont="1" applyFill="1" applyAlignment="1" applyProtection="1">
      <alignment horizontal="center" vertical="center"/>
      <protection locked="0" hidden="1"/>
    </xf>
    <xf numFmtId="300" fontId="58" fillId="2" borderId="223" xfId="0" applyNumberFormat="1" applyFont="1" applyFill="1" applyAlignment="1" applyProtection="1">
      <alignment horizontal="center" vertical="center"/>
      <protection locked="0" hidden="1"/>
    </xf>
    <xf numFmtId="300" fontId="9" fillId="2" borderId="223" xfId="0" applyNumberFormat="1" applyFont="1" applyFill="1" applyAlignment="1" applyProtection="1">
      <alignment horizontal="center" vertical="center"/>
      <protection hidden="1"/>
    </xf>
    <xf numFmtId="306" fontId="9" fillId="2" borderId="223" xfId="0" applyFont="1" applyFill="1" applyAlignment="1" applyProtection="1">
      <alignment horizontal="center" vertical="center"/>
      <protection hidden="1"/>
    </xf>
    <xf numFmtId="306" fontId="9" fillId="16" borderId="113" xfId="0" applyFont="1" applyFill="1" applyBorder="1" applyAlignment="1" applyProtection="1">
      <alignment horizontal="center" vertical="center"/>
      <protection hidden="1"/>
    </xf>
    <xf numFmtId="306" fontId="9" fillId="0" borderId="38" xfId="0" applyFont="1" applyBorder="1" applyAlignment="1" applyProtection="1">
      <alignment horizontal="center" vertical="center"/>
      <protection hidden="1"/>
    </xf>
    <xf numFmtId="306" fontId="9" fillId="0" borderId="130" xfId="0" applyFont="1" applyBorder="1" applyAlignment="1" applyProtection="1">
      <alignment horizontal="center" vertical="center"/>
      <protection hidden="1"/>
    </xf>
    <xf numFmtId="300" fontId="9" fillId="2" borderId="223" xfId="0" applyNumberFormat="1" applyFont="1" applyFill="1" applyAlignment="1" applyProtection="1">
      <alignment horizontal="center" vertical="center"/>
      <protection locked="0" hidden="1"/>
    </xf>
    <xf numFmtId="306" fontId="9" fillId="2" borderId="223" xfId="0" applyFont="1" applyFill="1" applyAlignment="1" applyProtection="1">
      <alignment horizontal="center" vertical="center"/>
      <protection locked="0" hidden="1"/>
    </xf>
    <xf numFmtId="300" fontId="58" fillId="2" borderId="223" xfId="0" applyNumberFormat="1" applyFont="1" applyFill="1" applyAlignment="1" applyProtection="1">
      <alignment vertical="center" wrapText="1"/>
      <protection locked="0" hidden="1"/>
    </xf>
    <xf numFmtId="306" fontId="37" fillId="2" borderId="121" xfId="0" applyFont="1" applyFill="1" applyBorder="1" applyAlignment="1" applyProtection="1">
      <alignment horizontal="center" vertical="center"/>
      <protection hidden="1"/>
    </xf>
    <xf numFmtId="306" fontId="37" fillId="2" borderId="122" xfId="0" applyFont="1" applyFill="1" applyBorder="1" applyAlignment="1" applyProtection="1">
      <alignment horizontal="center" vertical="center"/>
      <protection hidden="1"/>
    </xf>
    <xf numFmtId="306" fontId="37" fillId="2" borderId="123" xfId="0" applyFont="1" applyFill="1" applyBorder="1" applyAlignment="1" applyProtection="1">
      <alignment horizontal="center" vertical="center"/>
      <protection hidden="1"/>
    </xf>
    <xf numFmtId="306" fontId="37" fillId="2" borderId="124" xfId="0" applyFont="1" applyFill="1" applyBorder="1" applyAlignment="1" applyProtection="1">
      <alignment horizontal="center" vertical="center"/>
      <protection hidden="1"/>
    </xf>
    <xf numFmtId="306" fontId="37" fillId="11" borderId="125" xfId="0" applyFont="1" applyFill="1" applyBorder="1" applyAlignment="1" applyProtection="1">
      <alignment horizontal="center" vertical="center"/>
      <protection hidden="1"/>
    </xf>
    <xf numFmtId="306" fontId="37" fillId="11" borderId="28" xfId="0" applyFont="1" applyFill="1" applyBorder="1" applyAlignment="1" applyProtection="1">
      <alignment horizontal="center" vertical="center"/>
      <protection hidden="1"/>
    </xf>
    <xf numFmtId="306" fontId="38" fillId="11" borderId="28" xfId="0" applyFont="1" applyFill="1" applyBorder="1" applyAlignment="1" applyProtection="1">
      <alignment horizontal="center" vertical="center"/>
      <protection hidden="1"/>
    </xf>
    <xf numFmtId="306" fontId="37" fillId="11" borderId="29" xfId="0" applyFont="1" applyFill="1" applyBorder="1" applyAlignment="1" applyProtection="1">
      <alignment horizontal="center" vertical="center"/>
      <protection hidden="1"/>
    </xf>
    <xf numFmtId="306" fontId="37" fillId="2" borderId="125" xfId="0" applyFont="1" applyFill="1" applyBorder="1" applyAlignment="1" applyProtection="1">
      <alignment horizontal="center" vertical="center"/>
      <protection hidden="1"/>
    </xf>
    <xf numFmtId="306" fontId="37" fillId="2" borderId="28" xfId="0" applyFont="1" applyFill="1" applyBorder="1" applyAlignment="1" applyProtection="1">
      <alignment horizontal="center" vertical="center"/>
      <protection hidden="1"/>
    </xf>
    <xf numFmtId="306" fontId="38" fillId="2" borderId="28" xfId="0" applyFont="1" applyFill="1" applyBorder="1" applyAlignment="1" applyProtection="1">
      <alignment horizontal="center" vertical="center"/>
      <protection hidden="1"/>
    </xf>
    <xf numFmtId="306" fontId="37" fillId="2" borderId="29" xfId="0" applyFont="1" applyFill="1" applyBorder="1" applyAlignment="1" applyProtection="1">
      <alignment horizontal="center" vertical="center"/>
      <protection hidden="1"/>
    </xf>
    <xf numFmtId="306" fontId="5" fillId="0" borderId="217" xfId="0" applyFont="1" applyBorder="1" applyAlignment="1" applyProtection="1">
      <alignment horizontal="center" vertical="center"/>
      <protection hidden="1"/>
    </xf>
    <xf numFmtId="306" fontId="5" fillId="0" borderId="218" xfId="0" applyFont="1" applyBorder="1" applyAlignment="1" applyProtection="1">
      <alignment horizontal="center" vertical="center"/>
      <protection hidden="1"/>
    </xf>
    <xf numFmtId="306" fontId="5" fillId="0" borderId="104" xfId="0" applyFont="1" applyBorder="1" applyAlignment="1" applyProtection="1">
      <alignment horizontal="center" vertical="center"/>
      <protection hidden="1"/>
    </xf>
    <xf numFmtId="306" fontId="63" fillId="0" borderId="9" xfId="0" applyBorder="1" applyAlignment="1" applyProtection="1">
      <alignment horizontal="center" vertical="center"/>
      <protection hidden="1"/>
    </xf>
    <xf numFmtId="303" fontId="63" fillId="0" borderId="223" xfId="0" applyNumberFormat="1" applyAlignment="1" applyProtection="1">
      <alignment horizontal="center" vertical="center"/>
      <protection hidden="1"/>
    </xf>
    <xf numFmtId="306" fontId="63" fillId="0" borderId="219" xfId="0" applyBorder="1" applyAlignment="1" applyProtection="1">
      <alignment horizontal="center" vertical="center"/>
      <protection hidden="1"/>
    </xf>
    <xf numFmtId="306" fontId="59" fillId="0" borderId="223" xfId="0" applyFont="1" applyAlignment="1" applyProtection="1">
      <alignment horizontal="center" vertical="center"/>
      <protection hidden="1"/>
    </xf>
    <xf numFmtId="303" fontId="63" fillId="0" borderId="219" xfId="0" applyNumberFormat="1" applyBorder="1" applyAlignment="1" applyProtection="1">
      <alignment horizontal="center" vertical="center"/>
      <protection hidden="1"/>
    </xf>
    <xf numFmtId="306" fontId="63" fillId="0" borderId="220" xfId="0" applyBorder="1" applyAlignment="1" applyProtection="1">
      <alignment horizontal="center" vertical="center"/>
      <protection hidden="1"/>
    </xf>
    <xf numFmtId="303" fontId="63" fillId="0" borderId="221" xfId="0" applyNumberFormat="1" applyBorder="1" applyAlignment="1" applyProtection="1">
      <alignment horizontal="center" vertical="center"/>
      <protection hidden="1"/>
    </xf>
    <xf numFmtId="303" fontId="63" fillId="0" borderId="222" xfId="0" applyNumberFormat="1" applyBorder="1" applyAlignment="1" applyProtection="1">
      <alignment horizontal="center" vertical="center"/>
      <protection hidden="1"/>
    </xf>
    <xf fontId="60" fillId="0" borderId="0" xfId="0">
      <alignment vertical="center"/>
    </xf>
    <xf fontId="60" fillId="18" borderId="0" xfId="0">
      <alignment vertical="center"/>
    </xf>
    <xf fontId="60" fillId="19" borderId="0" xfId="0">
      <alignment vertical="center"/>
    </xf>
    <xf fontId="61" fillId="0" borderId="0" xfId="0">
      <alignment vertical="center"/>
    </xf>
    <xf fontId="62" fillId="0" borderId="0" xfId="0">
      <alignment vertical="center"/>
    </xf>
    <xf numFmtId="306" fontId="63" fillId="20" borderId="223" xfId="0" applyNumberFormat="1" applyFill="1" applyBorder="1" applyAlignment="1" applyProtection="1">
      <alignment vertical="center"/>
      <protection locked="0"/>
    </xf>
    <xf numFmtId="306" fontId="63" fillId="20" borderId="223" xfId="0" applyNumberFormat="1" applyFill="1" applyBorder="1" applyAlignment="1" applyProtection="1">
      <alignment horizontal="center" vertical="center"/>
      <protection locked="0" hidden="1"/>
    </xf>
    <xf numFmtId="306" fontId="5" fillId="2" borderId="223" xfId="0" applyNumberFormat="1" applyFont="1" applyFill="1" applyBorder="1" applyAlignment="1" applyProtection="1">
      <alignment horizontal="center" vertical="center"/>
      <protection locked="0" hidden="1"/>
    </xf>
    <xf numFmtId="302" fontId="25" fillId="20" borderId="28" xfId="0" applyNumberFormat="1" applyFont="1" applyFill="1" applyBorder="1" applyAlignment="1" applyProtection="1">
      <alignment horizontal="center" vertical="center"/>
      <protection locked="0"/>
    </xf>
    <xf numFmtId="302" fontId="25" fillId="20" borderId="32" xfId="0" applyNumberFormat="1" applyFont="1" applyFill="1" applyBorder="1" applyAlignment="1" applyProtection="1">
      <alignment horizontal="center" vertical="center"/>
      <protection locked="0"/>
    </xf>
    <xf numFmtId="302" fontId="25" fillId="20" borderId="106" xfId="0" applyNumberFormat="1" applyFont="1" applyFill="1" applyBorder="1" applyAlignment="1" applyProtection="1">
      <alignment horizontal="center" vertical="center"/>
      <protection locked="0"/>
    </xf>
    <xf numFmtId="302" fontId="25" fillId="20" borderId="109" xfId="0" applyNumberFormat="1" applyFont="1" applyFill="1" applyBorder="1" applyAlignment="1" applyProtection="1">
      <alignment horizontal="center" vertical="center"/>
      <protection locked="0"/>
    </xf>
    <xf numFmtId="302" fontId="25" fillId="20" borderId="23" xfId="0" applyNumberFormat="1" applyFont="1" applyFill="1" applyBorder="1" applyAlignment="1" applyProtection="1">
      <alignment horizontal="center" vertical="center"/>
      <protection locked="0"/>
    </xf>
    <xf numFmtId="302" fontId="25" fillId="20" borderId="223" xfId="0" applyNumberFormat="1" applyFont="1" applyFill="1" applyBorder="1" applyAlignment="1" applyProtection="1">
      <alignment horizontal="center" vertical="center"/>
      <protection locked="0"/>
    </xf>
    <xf numFmtId="302" fontId="25" fillId="20" borderId="98" xfId="0" applyNumberFormat="1" applyFont="1" applyFill="1" applyBorder="1" applyAlignment="1" applyProtection="1">
      <alignment horizontal="center" vertical="center"/>
      <protection locked="0"/>
    </xf>
    <xf numFmtId="302" fontId="25" fillId="20" borderId="39" xfId="0" applyNumberFormat="1" applyFont="1" applyFill="1" applyBorder="1" applyAlignment="1" applyProtection="1">
      <alignment horizontal="center" vertical="center"/>
      <protection locked="0"/>
    </xf>
    <xf numFmtId="306" fontId="29" fillId="20" borderId="223" xfId="0" applyNumberFormat="1" applyFont="1" applyFill="1" applyBorder="1" applyAlignment="1" applyProtection="1">
      <alignment vertical="center"/>
      <protection locked="0"/>
    </xf>
    <xf numFmtId="302" fontId="25" fillId="20" borderId="28" xfId="0" applyNumberFormat="1" applyFont="1" applyFill="1" applyBorder="1" applyAlignment="1" applyProtection="1">
      <alignment horizontal="center" vertical="center" textRotation="255"/>
      <protection locked="0"/>
    </xf>
    <xf numFmtId="303" fontId="25" fillId="20" borderId="28" xfId="0" applyNumberFormat="1" applyFont="1" applyFill="1" applyBorder="1" applyAlignment="1" applyProtection="1">
      <alignment horizontal="center" vertical="center"/>
      <protection locked="0"/>
    </xf>
    <xf numFmtId="304" fontId="25" fillId="20" borderId="28" xfId="0" applyNumberFormat="1" applyFont="1" applyFill="1" applyBorder="1" applyAlignment="1" applyProtection="1">
      <alignment horizontal="center" vertical="center"/>
      <protection locked="0"/>
    </xf>
    <xf numFmtId="306" fontId="39" fillId="2" borderId="223" xfId="0" applyNumberFormat="1" applyFont="1" applyFill="1" applyBorder="1" applyAlignment="1" applyProtection="1">
      <alignment horizontal="center" vertical="center"/>
      <protection locked="0" hidden="1"/>
    </xf>
    <xf numFmtId="306" fontId="39" fillId="11" borderId="223" xfId="0" applyNumberFormat="1" applyFont="1" applyFill="1" applyBorder="1" applyAlignment="1" applyProtection="1">
      <alignment horizontal="center" vertical="center"/>
      <protection locked="0" hidden="1"/>
    </xf>
    <xf numFmtId="306" fontId="39" fillId="20" borderId="223" xfId="0" applyNumberFormat="1" applyFont="1" applyFill="1" applyBorder="1" applyAlignment="1" applyProtection="1">
      <alignment horizontal="center" vertical="center"/>
      <protection locked="0" hidden="1"/>
    </xf>
    <xf numFmtId="300" fontId="63" fillId="2" borderId="223" xfId="0" applyNumberFormat="1" applyFill="1" applyBorder="1" applyAlignment="1" applyProtection="1">
      <alignment horizontal="center" vertical="center"/>
      <protection locked="0" hidden="1"/>
    </xf>
    <xf numFmtId="300" fontId="56" fillId="2" borderId="223" xfId="0" applyNumberFormat="1" applyFont="1" applyFill="1" applyBorder="1" applyAlignment="1" applyProtection="1">
      <alignment horizontal="center" vertical="center"/>
      <protection locked="0" hidden="1"/>
    </xf>
    <xf numFmtId="300" fontId="63" fillId="12" borderId="223" xfId="0" applyNumberFormat="1" applyFill="1" applyBorder="1" applyAlignment="1" applyProtection="1">
      <alignment horizontal="center" vertical="center"/>
      <protection locked="0" hidden="1"/>
    </xf>
    <xf numFmtId="300" fontId="56" fillId="12" borderId="223" xfId="0" applyNumberFormat="1" applyFont="1" applyFill="1" applyBorder="1" applyAlignment="1" applyProtection="1">
      <alignment horizontal="center" vertical="center"/>
      <protection locked="0" hidden="1"/>
    </xf>
    <xf numFmtId="300" fontId="63" fillId="20" borderId="223" xfId="0" applyNumberFormat="1" applyFill="1" applyBorder="1" applyAlignment="1" applyProtection="1">
      <alignment horizontal="center" vertical="center"/>
      <protection hidden="1"/>
    </xf>
    <xf numFmtId="306" fontId="63" fillId="20" borderId="44" xfId="0" applyNumberFormat="1" applyFill="1" applyBorder="1" applyAlignment="1" applyProtection="1">
      <alignment horizontal="center" vertical="center"/>
      <protection locked="0" hidden="1"/>
    </xf>
    <xf numFmtId="306" fontId="39" fillId="2" borderId="223" xfId="0" applyNumberFormat="1" applyFont="1" applyFill="1" applyBorder="1" applyAlignment="1" applyProtection="1">
      <alignment horizontal="center" vertical="center"/>
      <protection hidden="1"/>
    </xf>
    <xf numFmtId="306" fontId="39" fillId="11" borderId="223" xfId="0" applyNumberFormat="1" applyFont="1" applyFill="1" applyBorder="1" applyAlignment="1" applyProtection="1">
      <alignment horizontal="center" vertical="center"/>
      <protection hidden="1"/>
    </xf>
    <xf numFmtId="306" fontId="39" fillId="20" borderId="223" xfId="0" applyNumberFormat="1" applyFont="1" applyFill="1" applyBorder="1" applyAlignment="1" applyProtection="1">
      <alignment horizontal="center" vertical="center"/>
      <protection hidden="1"/>
    </xf>
    <xf numFmtId="306" fontId="63" fillId="20" borderId="223" xfId="0" applyNumberFormat="1" applyFill="1" applyBorder="1" applyAlignment="1" applyProtection="1">
      <alignment horizontal="center" vertical="center"/>
      <protection hidden="1"/>
    </xf>
  </cellXfs>
  <cellStyles>
    <cellStyle name="常规" xfId="0" builtinId="0"/>
    <cellStyle name="常规 5 9 2" xfId="1"/>
    <cellStyle name="60% - 强调文字颜色 6" xfId="2" builtinId="52"/>
    <cellStyle name="40% - 强调文字颜色 6" xfId="3" builtinId="51"/>
    <cellStyle name="强调文字颜色 6" xfId="4" builtinId="49"/>
    <cellStyle name="60% - 强调文字颜色 5" xfId="5" builtinId="48"/>
    <cellStyle name="20% - 强调文字颜色 5" xfId="6" builtinId="46"/>
    <cellStyle name="强调文字颜色 5" xfId="7" builtinId="45"/>
    <cellStyle name="60% - 强调文字颜色 4" xfId="8" builtinId="44"/>
    <cellStyle name="40% - 强调文字颜色 4" xfId="9" builtinId="43"/>
    <cellStyle name="20% - 强调文字颜色 4" xfId="10" builtinId="42"/>
    <cellStyle name="强调文字颜色 4" xfId="11" builtinId="41"/>
    <cellStyle name="60% - 强调文字颜色 3" xfId="12" builtinId="40"/>
    <cellStyle name="40% - 强调文字颜色 3" xfId="13" builtinId="39"/>
    <cellStyle name="20% - 强调文字颜色 3" xfId="14" builtinId="38"/>
    <cellStyle name="强调文字颜色 3" xfId="15" builtinId="37"/>
    <cellStyle name="60% - 强调文字颜色 2" xfId="16" builtinId="36"/>
    <cellStyle name="40% - 强调文字颜色 2" xfId="17" builtinId="35"/>
    <cellStyle name="20% - 强调文字颜色 2" xfId="18" builtinId="34"/>
    <cellStyle name="强调文字颜色 2" xfId="19" builtinId="33"/>
    <cellStyle name="60% - 强调文字颜色 1" xfId="20" builtinId="32"/>
    <cellStyle name="40% - 强调文字颜色 1" xfId="21" builtinId="31"/>
    <cellStyle name="20% - 强调文字颜色 1" xfId="22" builtinId="30"/>
    <cellStyle name="强调文字颜色 1" xfId="23" builtinId="29"/>
    <cellStyle name="适中" xfId="24" builtinId="28"/>
    <cellStyle name="差" xfId="25" builtinId="27"/>
    <cellStyle name="汇总" xfId="26" builtinId="25"/>
    <cellStyle name="链接单元格" xfId="27" builtinId="24"/>
    <cellStyle name="计算" xfId="28" builtinId="22"/>
    <cellStyle name="输出" xfId="29" builtinId="21"/>
    <cellStyle name="输入" xfId="30" builtinId="20"/>
    <cellStyle name="标题 4" xfId="31" builtinId="19"/>
    <cellStyle name="标题 3" xfId="32" builtinId="18"/>
    <cellStyle name="标题 2" xfId="33" builtinId="17"/>
    <cellStyle name="标题 1" xfId="34" builtinId="16"/>
    <cellStyle name="注释" xfId="35" builtinId="10"/>
    <cellStyle name="已访问的超链接" xfId="36" builtinId="9"/>
    <cellStyle name="超链接" xfId="37" builtinId="8"/>
    <cellStyle name="千位分隔[0]" xfId="38" builtinId="6"/>
    <cellStyle name="解释性文本" xfId="39" builtinId="53"/>
    <cellStyle name="货币[0]" xfId="40" builtinId="7"/>
    <cellStyle name="标题" xfId="41" builtinId="15"/>
    <cellStyle name="货币" xfId="42" builtinId="4"/>
    <cellStyle name="好" xfId="43" builtinId="26"/>
    <cellStyle name="20% - 强调文字颜色 6" xfId="44" builtinId="50"/>
    <cellStyle name="千位分隔" xfId="45" builtinId="3"/>
    <cellStyle name="百分比" xfId="46" builtinId="5"/>
    <cellStyle name="警告文本" xfId="47" builtinId="11"/>
    <cellStyle name="检查单元格" xfId="48" builtinId="23"/>
    <cellStyle name="40% - 强调文字颜色 5" xfId="49" builtinId="47"/>
  </cellStyles>
  <dxfs count="6">
    <dxf>
      <font>
        <strike val="0"/>
        <color rgb="FFFF0000"/>
      </font>
    </dxf>
    <dxf>
      <font>
        <strike val="0"/>
        <color rgb="FF000000"/>
      </font>
    </dxf>
    <dxf>
      <font>
        <strike val="0"/>
        <color rgb="FFFFFFFF"/>
      </font>
    </dxf>
    <dxf>
      <font>
        <color rgb="FF800000"/>
      </font>
      <fill>
        <patternFill patternType="solid">
          <bgColor rgb="FFFFC7CE"/>
        </patternFill>
      </fill>
    </dxf>
    <dxf>
      <font>
        <strike val="0"/>
        <color theme="0"/>
      </font>
    </dxf>
    <dxf>
      <font>
        <strike val="0"/>
        <color rgb="FFFFFFFF"/>
      </font>
      <fill>
        <patternFill patternType="solid">
          <bgColor theme="0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7" Type="http://schemas.openxmlformats.org/officeDocument/2006/relationships/worksheet" Target="worksheets/sheet5.xml" /><Relationship Id="rId6" Type="http://schemas.openxmlformats.org/officeDocument/2006/relationships/worksheet" Target="worksheets/sheet4.xml" /><Relationship Id="rId10" Type="http://schemas.openxmlformats.org/officeDocument/2006/relationships/worksheet" Target="worksheets/sheet8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4" Type="http://schemas.openxmlformats.org/officeDocument/2006/relationships/worksheet" Target="worksheets/sheet12.xml" /><Relationship Id="rId13" Type="http://schemas.openxmlformats.org/officeDocument/2006/relationships/worksheet" Target="worksheets/sheet11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media/image2.png" /><Relationship Id="rId0" Type="http://schemas.openxmlformats.org/officeDocument/2006/relationships/image" Target="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10795</xdr:colOff>
      <xdr:row>27</xdr:row>
      <xdr:rowOff>41910</xdr:rowOff>
    </xdr:to>
    <xdr:pic>
      <xdr:nvPicPr>
        <xdr:cNvPr id="1" name="ID_B156F1729D8649D085C85A6DC017CB2A" descr="集合开黑"/>
        <xdr:cNvPicPr>
          <a:picLocks noChangeAspect="1"/>
        </xdr:cNvPicPr>
      </xdr:nvPicPr>
      <xdr:blipFill>
        <a:blip r:embed="rId0"/>
        <a:stretch>
          <a:fillRect/>
        </a:stretch>
      </xdr:blipFill>
      <xdr:spPr>
        <a:xfrm>
          <a:off x="8041640" y="56515"/>
          <a:ext cx="6182995" cy="46710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231140</xdr:colOff>
      <xdr:row>5</xdr:row>
      <xdr:rowOff>57150</xdr:rowOff>
    </xdr:to>
    <xdr:pic>
      <xdr:nvPicPr>
        <xdr:cNvPr id="2" name="ID_8A52F5CE17A24B768E1C38581A86DC2B" descr="模型首页图标"/>
        <xdr:cNvPicPr/>
      </xdr:nvPicPr>
      <xdr:blipFill>
        <a:blip r:embed="rId1"/>
        <a:stretch>
          <a:fillRect/>
        </a:stretch>
      </xdr:blipFill>
      <xdr:spPr>
        <a:xfrm>
          <a:off x="0" y="0"/>
          <a:ext cx="91694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2.xml.rels><?xml version="1.0" encoding="UTF-8" standalone="yes"?><Relationships xmlns="http://schemas.openxmlformats.org/package/2006/relationships"><Relationship Id="rId0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>
  <sheetPr/>
  <dimension ref="XFD42"/>
  <sheetViews>
    <sheetView showGridLines="1" tabSelected="1" workbookViewId="0"/>
  </sheetViews>
  <sheetFormatPr defaultColWidth="9" defaultRowHeight="13.5"/>
  <cols>
    <col min="1" max="26" width="9" style="686"/>
  </cols>
  <sheetData>
    <row r="1" spans="7:18">
      <c r="G1" s="4" t="s">
        <v>1</v>
      </c>
      <c r="H1" s="5" t="s"/>
      <c r="I1" s="5" t="s"/>
      <c r="J1" s="5" t="s"/>
      <c r="K1" s="5" t="s"/>
      <c r="L1" s="5" t="s"/>
      <c r="M1" s="5" t="s"/>
      <c r="N1" s="5" t="s"/>
      <c r="O1" s="5" t="s"/>
      <c r="P1" s="5" t="s"/>
      <c r="Q1" s="5" t="s"/>
      <c r="R1" s="6" t="s"/>
    </row>
    <row r="2" spans="7:18">
      <c r="G2" s="7" t="s"/>
      <c r="H2" s="8" t="s"/>
      <c r="I2" s="8" t="s"/>
      <c r="J2" s="8" t="s"/>
      <c r="K2" s="8" t="s"/>
      <c r="L2" s="8" t="s"/>
      <c r="M2" s="8" t="s"/>
      <c r="N2" s="8" t="s"/>
      <c r="O2" s="8" t="s"/>
      <c r="P2" s="8" t="s"/>
      <c r="Q2" s="8" t="s"/>
      <c r="R2" s="9" t="s"/>
    </row>
    <row r="3" spans="7:18">
      <c r="G3" s="7" t="s"/>
      <c r="H3" s="8" t="s"/>
      <c r="I3" s="8" t="s"/>
      <c r="J3" s="8" t="s"/>
      <c r="K3" s="8" t="s"/>
      <c r="L3" s="8" t="s"/>
      <c r="M3" s="8" t="s"/>
      <c r="N3" s="8" t="s"/>
      <c r="O3" s="8" t="s"/>
      <c r="P3" s="8" t="s"/>
      <c r="Q3" s="8" t="s"/>
      <c r="R3" s="9" t="s"/>
    </row>
    <row r="4" spans="7:18">
      <c r="G4" s="7" t="e">
        <f>=DISPIMG("ID_B156F1729D8649D085C85A6DC017CB2A",1)</f>
        <v>#NAME?</v>
      </c>
      <c r="H4" s="8" t="s"/>
      <c r="I4" s="8" t="s"/>
      <c r="J4" s="8" t="s"/>
      <c r="K4" s="8" t="s"/>
      <c r="L4" s="10" t="s">
        <v>2</v>
      </c>
      <c r="M4" s="8" t="s"/>
      <c r="N4" s="8" t="s"/>
      <c r="O4" s="8" t="s"/>
      <c r="P4" s="8" t="s"/>
      <c r="Q4" s="8" t="s"/>
      <c r="R4" s="9" t="s"/>
    </row>
    <row r="5" spans="7:18">
      <c r="G5" s="7" t="s"/>
      <c r="H5" s="8" t="s"/>
      <c r="I5" s="8" t="s"/>
      <c r="J5" s="8" t="s"/>
      <c r="K5" s="8" t="s"/>
      <c r="L5" s="8" t="s"/>
      <c r="M5" s="8" t="s"/>
      <c r="N5" s="8" t="s"/>
      <c r="O5" s="8" t="s"/>
      <c r="P5" s="8" t="s"/>
      <c r="Q5" s="8" t="s"/>
      <c r="R5" s="9" t="s"/>
    </row>
    <row r="6" spans="7:18">
      <c r="G6" s="7" t="s"/>
      <c r="H6" s="8" t="s"/>
      <c r="I6" s="8" t="s"/>
      <c r="J6" s="8" t="s"/>
      <c r="K6" s="8" t="s"/>
      <c r="L6" s="8" t="s"/>
      <c r="M6" s="8" t="s"/>
      <c r="N6" s="8" t="s"/>
      <c r="O6" s="8" t="s"/>
      <c r="P6" s="8" t="s"/>
      <c r="Q6" s="8" t="s"/>
      <c r="R6" s="9" t="s"/>
    </row>
    <row r="7" spans="7:18">
      <c r="G7" s="7" t="s"/>
      <c r="H7" s="8" t="s"/>
      <c r="I7" s="8" t="s"/>
      <c r="J7" s="8" t="s"/>
      <c r="K7" s="8" t="s"/>
      <c r="L7" s="8" t="s"/>
      <c r="M7" s="8" t="s"/>
      <c r="N7" s="8" t="s"/>
      <c r="O7" s="8" t="s"/>
      <c r="P7" s="8" t="s"/>
      <c r="Q7" s="8" t="s"/>
      <c r="R7" s="9" t="s"/>
    </row>
    <row r="8" spans="7:18">
      <c r="G8" s="7" t="s"/>
      <c r="H8" s="8" t="s"/>
      <c r="I8" s="8" t="s"/>
      <c r="J8" s="8" t="s"/>
      <c r="K8" s="8" t="s"/>
      <c r="L8" s="8" t="s"/>
      <c r="M8" s="8" t="s"/>
      <c r="N8" s="8" t="s"/>
      <c r="O8" s="8" t="s"/>
      <c r="P8" s="8" t="s"/>
      <c r="Q8" s="8" t="s"/>
      <c r="R8" s="9" t="s"/>
    </row>
    <row r="9" spans="7:18">
      <c r="G9" s="7" t="s"/>
      <c r="H9" s="8" t="s"/>
      <c r="I9" s="8" t="s"/>
      <c r="J9" s="8" t="s"/>
      <c r="K9" s="8" t="s"/>
      <c r="L9" s="8" t="s"/>
      <c r="M9" s="8" t="s"/>
      <c r="N9" s="8" t="s"/>
      <c r="O9" s="8" t="s"/>
      <c r="P9" s="8" t="s"/>
      <c r="Q9" s="8" t="s"/>
      <c r="R9" s="9" t="s"/>
    </row>
    <row r="10" spans="7:18">
      <c r="G10" s="7" t="s"/>
      <c r="H10" s="8" t="s"/>
      <c r="I10" s="8" t="s"/>
      <c r="J10" s="8" t="s"/>
      <c r="K10" s="8" t="s"/>
      <c r="L10" s="8" t="s"/>
      <c r="M10" s="8" t="s"/>
      <c r="N10" s="8" t="s"/>
      <c r="O10" s="8" t="s"/>
      <c r="P10" s="8" t="s"/>
      <c r="Q10" s="8" t="s"/>
      <c r="R10" s="9" t="s"/>
    </row>
    <row r="11" spans="7:18">
      <c r="G11" s="7" t="s"/>
      <c r="H11" s="8" t="s"/>
      <c r="I11" s="8" t="s"/>
      <c r="J11" s="8" t="s"/>
      <c r="K11" s="8" t="s"/>
      <c r="L11" s="8" t="s"/>
      <c r="M11" s="8" t="s"/>
      <c r="N11" s="8" t="s"/>
      <c r="O11" s="8" t="s"/>
      <c r="P11" s="8" t="s"/>
      <c r="Q11" s="8" t="s"/>
      <c r="R11" s="9" t="s"/>
    </row>
    <row r="12" spans="7:18">
      <c r="G12" s="7" t="s"/>
      <c r="H12" s="8" t="s"/>
      <c r="I12" s="8" t="s"/>
      <c r="J12" s="8" t="s"/>
      <c r="K12" s="8" t="s"/>
      <c r="L12" s="8" t="s"/>
      <c r="M12" s="8" t="s"/>
      <c r="N12" s="8" t="s"/>
      <c r="O12" s="8" t="s"/>
      <c r="P12" s="8" t="s"/>
      <c r="Q12" s="8" t="s"/>
      <c r="R12" s="9" t="s"/>
    </row>
    <row r="13" spans="7:18">
      <c r="G13" s="7" t="s"/>
      <c r="H13" s="8" t="s"/>
      <c r="I13" s="8" t="s"/>
      <c r="J13" s="8" t="s"/>
      <c r="K13" s="8" t="s"/>
      <c r="L13" s="8" t="s"/>
      <c r="M13" s="8" t="s"/>
      <c r="N13" s="8" t="s"/>
      <c r="O13" s="8" t="s"/>
      <c r="P13" s="8" t="s"/>
      <c r="Q13" s="8" t="s"/>
      <c r="R13" s="9" t="s"/>
    </row>
    <row r="14" spans="7:18">
      <c r="G14" s="7" t="s"/>
      <c r="H14" s="8" t="s"/>
      <c r="I14" s="8" t="s"/>
      <c r="J14" s="8" t="s"/>
      <c r="K14" s="8" t="s"/>
      <c r="L14" s="8" t="s"/>
      <c r="M14" s="8" t="s"/>
      <c r="N14" s="8" t="s"/>
      <c r="O14" s="8" t="s"/>
      <c r="P14" s="8" t="s"/>
      <c r="Q14" s="8" t="s"/>
      <c r="R14" s="9" t="s"/>
    </row>
    <row r="15" spans="7:18">
      <c r="G15" s="7" t="s"/>
      <c r="H15" s="8" t="s"/>
      <c r="I15" s="8" t="s"/>
      <c r="J15" s="8" t="s"/>
      <c r="K15" s="8" t="s"/>
      <c r="L15" s="8" t="s"/>
      <c r="M15" s="8" t="s"/>
      <c r="N15" s="8" t="s"/>
      <c r="O15" s="8" t="s"/>
      <c r="P15" s="8" t="s"/>
      <c r="Q15" s="8" t="s"/>
      <c r="R15" s="9" t="s"/>
    </row>
    <row r="16" spans="7:18">
      <c r="G16" s="7" t="s"/>
      <c r="H16" s="8" t="s"/>
      <c r="I16" s="8" t="s"/>
      <c r="J16" s="8" t="s"/>
      <c r="K16" s="8" t="s"/>
      <c r="L16" s="8" t="s"/>
      <c r="M16" s="8" t="s"/>
      <c r="N16" s="8" t="s"/>
      <c r="O16" s="8" t="s"/>
      <c r="P16" s="8" t="s"/>
      <c r="Q16" s="8" t="s"/>
      <c r="R16" s="9" t="s"/>
    </row>
    <row r="17" spans="7:18">
      <c r="G17" s="11" t="s">
        <v>3</v>
      </c>
      <c r="H17" s="12" t="s"/>
      <c r="I17" s="12" t="s"/>
      <c r="J17" s="12" t="s">
        <v>4</v>
      </c>
      <c r="K17" s="12" t="s"/>
      <c r="L17" s="12" t="s"/>
      <c r="M17" s="12" t="s">
        <v>5</v>
      </c>
      <c r="N17" s="12" t="s"/>
      <c r="O17" s="12" t="s"/>
      <c r="P17" s="12" t="s">
        <v>6</v>
      </c>
      <c r="Q17" s="12" t="s"/>
      <c r="R17" s="13" t="s"/>
    </row>
    <row r="18" spans="7:18">
      <c r="G18" s="11" t="s"/>
      <c r="H18" s="12" t="s"/>
      <c r="I18" s="12" t="s"/>
      <c r="J18" s="12" t="s"/>
      <c r="K18" s="12" t="s"/>
      <c r="L18" s="12" t="s"/>
      <c r="M18" s="12" t="s"/>
      <c r="N18" s="12" t="s"/>
      <c r="O18" s="12" t="s"/>
      <c r="P18" s="12" t="s"/>
      <c r="Q18" s="12" t="s"/>
      <c r="R18" s="13" t="s"/>
    </row>
    <row r="19" spans="7:18">
      <c r="G19" s="11" t="s"/>
      <c r="H19" s="12" t="s"/>
      <c r="I19" s="12" t="s"/>
      <c r="J19" s="12" t="s"/>
      <c r="K19" s="12" t="s"/>
      <c r="L19" s="12" t="s"/>
      <c r="M19" s="12" t="s"/>
      <c r="N19" s="12" t="s"/>
      <c r="O19" s="12" t="s"/>
      <c r="P19" s="12" t="s"/>
      <c r="Q19" s="12" t="s"/>
      <c r="R19" s="13" t="s"/>
    </row>
    <row r="20" spans="7:18">
      <c r="G20" s="11" t="s"/>
      <c r="H20" s="12" t="s"/>
      <c r="I20" s="12" t="s"/>
      <c r="J20" s="12" t="s"/>
      <c r="K20" s="12" t="s"/>
      <c r="L20" s="12" t="s"/>
      <c r="M20" s="12" t="s"/>
      <c r="N20" s="12" t="s"/>
      <c r="O20" s="12" t="s"/>
      <c r="P20" s="12" t="s"/>
      <c r="Q20" s="12" t="s"/>
      <c r="R20" s="13" t="s"/>
    </row>
    <row r="21" spans="7:18">
      <c r="G21" s="11" t="s"/>
      <c r="H21" s="12" t="s"/>
      <c r="I21" s="12" t="s"/>
      <c r="J21" s="12" t="s"/>
      <c r="K21" s="12" t="s"/>
      <c r="L21" s="12" t="s"/>
      <c r="M21" s="12" t="s"/>
      <c r="N21" s="12" t="s"/>
      <c r="O21" s="12" t="s"/>
      <c r="P21" s="12" t="s"/>
      <c r="Q21" s="12" t="s"/>
      <c r="R21" s="13" t="s"/>
    </row>
    <row r="22" spans="7:18">
      <c r="G22" s="11" t="s">
        <v>7</v>
      </c>
      <c r="H22" s="12" t="s"/>
      <c r="I22" s="12" t="s"/>
      <c r="J22" s="12" t="s">
        <v>8</v>
      </c>
      <c r="K22" s="12" t="s"/>
      <c r="L22" s="12" t="s"/>
      <c r="M22" s="12" t="s">
        <v>9</v>
      </c>
      <c r="N22" s="12" t="s"/>
      <c r="O22" s="12" t="s"/>
      <c r="P22" s="12" t="s">
        <v>10</v>
      </c>
      <c r="Q22" s="12" t="s"/>
      <c r="R22" s="13" t="s"/>
    </row>
    <row r="23" spans="7:18">
      <c r="G23" s="11" t="s"/>
      <c r="H23" s="12" t="s"/>
      <c r="I23" s="12" t="s"/>
      <c r="J23" s="12" t="s"/>
      <c r="K23" s="12" t="s"/>
      <c r="L23" s="12" t="s"/>
      <c r="M23" s="12" t="s"/>
      <c r="N23" s="12" t="s"/>
      <c r="O23" s="12" t="s"/>
      <c r="P23" s="12" t="s"/>
      <c r="Q23" s="12" t="s"/>
      <c r="R23" s="13" t="s"/>
    </row>
    <row r="24" spans="7:18">
      <c r="G24" s="11" t="s"/>
      <c r="H24" s="12" t="s"/>
      <c r="I24" s="12" t="s"/>
      <c r="J24" s="12" t="s"/>
      <c r="K24" s="12" t="s"/>
      <c r="L24" s="12" t="s"/>
      <c r="M24" s="12" t="s"/>
      <c r="N24" s="12" t="s"/>
      <c r="O24" s="12" t="s"/>
      <c r="P24" s="12" t="s"/>
      <c r="Q24" s="12" t="s"/>
      <c r="R24" s="13" t="s"/>
    </row>
    <row r="25" spans="7:18">
      <c r="G25" s="11" t="s"/>
      <c r="H25" s="12" t="s"/>
      <c r="I25" s="12" t="s"/>
      <c r="J25" s="12" t="s"/>
      <c r="K25" s="12" t="s"/>
      <c r="L25" s="12" t="s"/>
      <c r="M25" s="12" t="s"/>
      <c r="N25" s="12" t="s"/>
      <c r="O25" s="12" t="s"/>
      <c r="P25" s="12" t="s"/>
      <c r="Q25" s="12" t="s"/>
      <c r="R25" s="13" t="s"/>
    </row>
    <row r="26" spans="7:18">
      <c r="G26" s="11" t="s"/>
      <c r="H26" s="12" t="s"/>
      <c r="I26" s="12" t="s"/>
      <c r="J26" s="12" t="s"/>
      <c r="K26" s="12" t="s"/>
      <c r="L26" s="12" t="s"/>
      <c r="M26" s="12" t="s"/>
      <c r="N26" s="12" t="s"/>
      <c r="O26" s="12" t="s"/>
      <c r="P26" s="12" t="s"/>
      <c r="Q26" s="12" t="s"/>
      <c r="R26" s="13" t="s"/>
    </row>
    <row r="27" spans="7:18">
      <c r="G27" s="7" t="s"/>
      <c r="H27" s="8" t="s"/>
      <c r="I27" s="8" t="s"/>
      <c r="J27" s="8" t="s"/>
      <c r="K27" s="8" t="s"/>
      <c r="L27" s="8" t="s"/>
      <c r="M27" s="8" t="s"/>
      <c r="N27" s="8" t="s"/>
      <c r="O27" s="8" t="s"/>
      <c r="P27" s="8" t="s"/>
      <c r="Q27" s="8" t="s"/>
      <c r="R27" s="9" t="s"/>
    </row>
    <row r="28" spans="7:18">
      <c r="G28" s="7" t="s"/>
      <c r="H28" s="8" t="s"/>
      <c r="I28" s="8" t="s"/>
      <c r="J28" s="8" t="s"/>
      <c r="K28" s="8" t="s"/>
      <c r="L28" s="8" t="s"/>
      <c r="M28" s="8" t="s"/>
      <c r="N28" s="8" t="s"/>
      <c r="O28" s="8" t="s"/>
      <c r="P28" s="8" t="s"/>
      <c r="Q28" s="8" t="s"/>
      <c r="R28" s="9" t="s"/>
    </row>
    <row r="29" spans="7:18">
      <c r="G29" s="7" t="s"/>
      <c r="H29" s="8" t="s"/>
      <c r="I29" s="8" t="s"/>
      <c r="J29" s="8" t="s"/>
      <c r="K29" s="8" t="s"/>
      <c r="L29" s="8" t="s"/>
      <c r="M29" s="8" t="s"/>
      <c r="N29" s="8" t="s"/>
      <c r="O29" s="8" t="s"/>
      <c r="P29" s="8" t="s"/>
      <c r="Q29" s="8" t="s"/>
      <c r="R29" s="9" t="s"/>
    </row>
    <row r="30" spans="7:18">
      <c r="G30" s="7" t="s"/>
      <c r="H30" s="8" t="s"/>
      <c r="I30" s="8" t="s"/>
      <c r="J30" s="8" t="s"/>
      <c r="K30" s="8" t="s"/>
      <c r="L30" s="8" t="s"/>
      <c r="M30" s="8" t="s"/>
      <c r="N30" s="8" t="s"/>
      <c r="O30" s="8" t="s"/>
      <c r="P30" s="8" t="s"/>
      <c r="Q30" s="8" t="s"/>
      <c r="R30" s="9" t="s"/>
    </row>
    <row r="31" spans="7:18">
      <c r="G31" s="14" t="s">
        <v>11</v>
      </c>
      <c r="H31" s="15" t="s"/>
      <c r="I31" s="15" t="s"/>
      <c r="J31" s="15" t="s"/>
      <c r="K31" s="15" t="s"/>
      <c r="L31" s="15" t="s"/>
      <c r="M31" s="15" t="s"/>
      <c r="N31" s="15" t="s"/>
      <c r="O31" s="15" t="s"/>
      <c r="P31" s="15" t="s"/>
      <c r="Q31" s="15" t="s"/>
      <c r="R31" s="16" t="s"/>
    </row>
    <row r="32" spans="7:18">
      <c r="G32" s="14" t="s"/>
      <c r="H32" s="15" t="s"/>
      <c r="I32" s="15" t="s"/>
      <c r="J32" s="15" t="s"/>
      <c r="K32" s="15" t="s"/>
      <c r="L32" s="15" t="s"/>
      <c r="M32" s="15" t="s"/>
      <c r="N32" s="15" t="s"/>
      <c r="O32" s="15" t="s"/>
      <c r="P32" s="15" t="s"/>
      <c r="Q32" s="15" t="s"/>
      <c r="R32" s="16" t="s"/>
    </row>
    <row r="33" spans="7:18">
      <c r="G33" s="14" t="s"/>
      <c r="H33" s="15" t="s"/>
      <c r="I33" s="15" t="s"/>
      <c r="J33" s="15" t="s"/>
      <c r="K33" s="15" t="s"/>
      <c r="L33" s="15" t="s"/>
      <c r="M33" s="15" t="s"/>
      <c r="N33" s="15" t="s"/>
      <c r="O33" s="15" t="s"/>
      <c r="P33" s="15" t="s"/>
      <c r="Q33" s="15" t="s"/>
      <c r="R33" s="16" t="s"/>
    </row>
    <row r="34" spans="7:18">
      <c r="G34" s="14" t="s"/>
      <c r="H34" s="15" t="s"/>
      <c r="I34" s="15" t="s"/>
      <c r="J34" s="15" t="s"/>
      <c r="K34" s="15" t="s"/>
      <c r="L34" s="15" t="s"/>
      <c r="M34" s="15" t="s"/>
      <c r="N34" s="15" t="s"/>
      <c r="O34" s="15" t="s"/>
      <c r="P34" s="15" t="s"/>
      <c r="Q34" s="15" t="s"/>
      <c r="R34" s="16" t="s"/>
    </row>
    <row r="35" spans="7:18">
      <c r="G35" s="14" t="s"/>
      <c r="H35" s="15" t="s"/>
      <c r="I35" s="15" t="s"/>
      <c r="J35" s="15" t="s"/>
      <c r="K35" s="15" t="s"/>
      <c r="L35" s="15" t="s"/>
      <c r="M35" s="15" t="s"/>
      <c r="N35" s="15" t="s"/>
      <c r="O35" s="15" t="s"/>
      <c r="P35" s="15" t="s"/>
      <c r="Q35" s="15" t="s"/>
      <c r="R35" s="16" t="s"/>
    </row>
    <row r="36" spans="7:18">
      <c r="G36" s="14" t="s"/>
      <c r="H36" s="15" t="s"/>
      <c r="I36" s="15" t="s"/>
      <c r="J36" s="15" t="s"/>
      <c r="K36" s="15" t="s"/>
      <c r="L36" s="15" t="s"/>
      <c r="M36" s="15" t="s"/>
      <c r="N36" s="15" t="s"/>
      <c r="O36" s="15" t="s"/>
      <c r="P36" s="15" t="s"/>
      <c r="Q36" s="15" t="s"/>
      <c r="R36" s="16" t="s"/>
    </row>
    <row r="37" spans="7:18">
      <c r="G37" s="14" t="s"/>
      <c r="H37" s="15" t="s"/>
      <c r="I37" s="15" t="s"/>
      <c r="J37" s="15" t="s"/>
      <c r="K37" s="15" t="s"/>
      <c r="L37" s="15" t="s"/>
      <c r="M37" s="15" t="s"/>
      <c r="N37" s="15" t="s"/>
      <c r="O37" s="15" t="s"/>
      <c r="P37" s="15" t="s"/>
      <c r="Q37" s="15" t="s"/>
      <c r="R37" s="16" t="s"/>
    </row>
    <row r="38" spans="7:18">
      <c r="G38" s="14" t="s"/>
      <c r="H38" s="15" t="s"/>
      <c r="I38" s="15" t="s"/>
      <c r="J38" s="15" t="s"/>
      <c r="K38" s="15" t="s"/>
      <c r="L38" s="15" t="s"/>
      <c r="M38" s="15" t="s"/>
      <c r="N38" s="15" t="s"/>
      <c r="O38" s="15" t="s"/>
      <c r="P38" s="15" t="s"/>
      <c r="Q38" s="15" t="s"/>
      <c r="R38" s="16" t="s"/>
    </row>
    <row r="39" spans="7:18">
      <c r="G39" s="17" t="s">
        <v>12</v>
      </c>
      <c r="H39" s="18" t="s"/>
      <c r="I39" s="18" t="s"/>
      <c r="J39" s="18" t="s"/>
      <c r="K39" s="18" t="s"/>
      <c r="L39" s="18" t="s"/>
      <c r="M39" s="18" t="s"/>
      <c r="N39" s="18" t="s"/>
      <c r="O39" s="18" t="s"/>
      <c r="P39" s="18" t="s"/>
      <c r="Q39" s="18" t="s"/>
      <c r="R39" s="19" t="s"/>
    </row>
    <row r="40" spans="7:18">
      <c r="G40" s="17" t="s"/>
      <c r="H40" s="18" t="s"/>
      <c r="I40" s="18" t="s"/>
      <c r="J40" s="18" t="s"/>
      <c r="K40" s="18" t="s"/>
      <c r="L40" s="18" t="s"/>
      <c r="M40" s="18" t="s"/>
      <c r="N40" s="18" t="s"/>
      <c r="O40" s="18" t="s"/>
      <c r="P40" s="18" t="s"/>
      <c r="Q40" s="18" t="s"/>
      <c r="R40" s="19" t="s"/>
    </row>
    <row r="41" spans="7:18">
      <c r="G41" s="17" t="s"/>
      <c r="H41" s="18" t="s"/>
      <c r="I41" s="18" t="s"/>
      <c r="J41" s="18" t="s"/>
      <c r="K41" s="18" t="s"/>
      <c r="L41" s="18" t="s"/>
      <c r="M41" s="18" t="s"/>
      <c r="N41" s="18" t="s"/>
      <c r="O41" s="18" t="s"/>
      <c r="P41" s="18" t="s"/>
      <c r="Q41" s="18" t="s"/>
      <c r="R41" s="19" t="s"/>
    </row>
    <row r="42" spans="7:18" ht="14.25">
      <c r="G42" s="20" t="s"/>
      <c r="H42" s="21" t="s"/>
      <c r="I42" s="21" t="s"/>
      <c r="J42" s="21" t="s"/>
      <c r="K42" s="21" t="s"/>
      <c r="L42" s="21" t="s"/>
      <c r="M42" s="21" t="s"/>
      <c r="N42" s="21" t="s"/>
      <c r="O42" s="21" t="s"/>
      <c r="P42" s="21" t="s"/>
      <c r="Q42" s="21" t="s"/>
      <c r="R42" s="22" t="s"/>
    </row>
  </sheetData>
  <mergeCells count="14">
    <mergeCell ref="G4:K16"/>
    <mergeCell ref="G17:I21"/>
    <mergeCell ref="J17:L21"/>
    <mergeCell ref="M17:O21"/>
    <mergeCell ref="P17:R21"/>
    <mergeCell ref="L4:R16"/>
    <mergeCell ref="G1:R3"/>
    <mergeCell ref="G27:R30"/>
    <mergeCell ref="G39:R42"/>
    <mergeCell ref="G31:R38"/>
    <mergeCell ref="G22:I26"/>
    <mergeCell ref="J22:L26"/>
    <mergeCell ref="M22:O26"/>
    <mergeCell ref="P22:R2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>
  <sheetPr/>
  <dimension ref="XFC107"/>
  <sheetViews>
    <sheetView showGridLines="1" showOutlineSymbols="0" zoomScale="85" zoomScaleNormal="85" workbookViewId="0"/>
  </sheetViews>
  <sheetFormatPr defaultColWidth="9.025" defaultRowHeight="21" customHeight="1"/>
  <cols>
    <col min="1" max="1" width="19.8167" style="687" customWidth="1"/>
    <col min="2" max="4" width="15.625" style="687" customWidth="1"/>
    <col min="5" max="5" width="19.7167" style="687" customWidth="1"/>
    <col min="6" max="9" width="15.625" style="687" customWidth="1"/>
    <col min="10" max="10" width="17.65" style="687" customWidth="1"/>
    <col min="11" max="11" width="15.625" style="687" customWidth="1"/>
    <col min="12" max="12" width="6.5" style="687" customWidth="1"/>
    <col min="13" max="13" width="22.25" style="687" customWidth="1"/>
    <col min="14" max="26" width="15.625" style="687" customWidth="1"/>
  </cols>
  <sheetData>
    <row r="1" spans="1:19" s="687" customFormat="1" customHeight="1">
      <c r="A1" s="23" t="e">
        <f>=DISPIMG("ID_B156F1729D8649D085C85A6DC017CB2A",1)</f>
        <v>#NAME?</v>
      </c>
      <c r="B1" s="24" t="s"/>
      <c r="C1" s="24" t="s"/>
      <c r="D1" s="24" t="s"/>
      <c r="E1" s="24" t="s"/>
      <c r="F1" s="24" t="s"/>
      <c r="G1" s="24" t="s"/>
      <c r="H1" s="24" t="s"/>
      <c r="I1" s="24" t="s"/>
      <c r="J1" s="24" t="s"/>
      <c r="K1" s="25" t="s"/>
      <c r="L1" s="26" t="s"/>
      <c r="M1" s="26" t="s"/>
      <c r="N1" s="26" t="s"/>
      <c r="O1" s="26" t="s"/>
      <c r="P1" s="26" t="s"/>
      <c r="Q1" s="26" t="s"/>
      <c r="R1" s="26" t="s"/>
      <c r="S1" s="26" t="s"/>
    </row>
    <row r="2" spans="1:19" s="687" customFormat="1" customHeight="1">
      <c r="A2" s="23" t="s"/>
      <c r="B2" s="24" t="s"/>
      <c r="C2" s="24" t="s"/>
      <c r="D2" s="24" t="s"/>
      <c r="E2" s="24" t="s"/>
      <c r="F2" s="24" t="s"/>
      <c r="G2" s="24" t="s"/>
      <c r="H2" s="24" t="s"/>
      <c r="I2" s="24" t="s"/>
      <c r="J2" s="24" t="s"/>
      <c r="K2" s="25" t="s"/>
      <c r="L2" s="26" t="s"/>
      <c r="M2" s="26" t="s"/>
      <c r="N2" s="26" t="s"/>
      <c r="O2" s="26" t="s"/>
      <c r="P2" s="26" t="s"/>
      <c r="Q2" s="26" t="s"/>
      <c r="R2" s="26" t="s"/>
      <c r="S2" s="26" t="s"/>
    </row>
    <row r="3" spans="1:19" s="687" customFormat="1" customHeight="1">
      <c r="A3" s="23" t="s"/>
      <c r="B3" s="24" t="s"/>
      <c r="C3" s="24" t="s"/>
      <c r="D3" s="24" t="s"/>
      <c r="E3" s="24" t="s"/>
      <c r="F3" s="24" t="s"/>
      <c r="G3" s="24" t="s"/>
      <c r="H3" s="24" t="s"/>
      <c r="I3" s="24" t="s"/>
      <c r="J3" s="24" t="s"/>
      <c r="K3" s="25" t="s"/>
      <c r="L3" s="26" t="s"/>
      <c r="M3" s="26" t="s"/>
      <c r="N3" s="26" t="s"/>
      <c r="O3" s="26" t="s"/>
      <c r="P3" s="26" t="s"/>
      <c r="Q3" s="26" t="s"/>
      <c r="R3" s="26" t="s"/>
      <c r="S3" s="26" t="s"/>
    </row>
    <row r="4" spans="1:19" s="687" customFormat="1" ht="11" customHeight="1">
      <c r="A4" s="27" t="s"/>
      <c r="B4" s="28" t="s"/>
      <c r="C4" s="28" t="s"/>
      <c r="D4" s="28" t="s"/>
      <c r="E4" s="28" t="s"/>
      <c r="F4" s="28" t="s"/>
      <c r="G4" s="28" t="s"/>
      <c r="H4" s="28" t="s"/>
      <c r="I4" s="28" t="s"/>
      <c r="J4" s="28" t="s"/>
      <c r="K4" s="29" t="s"/>
      <c r="L4" s="26" t="s"/>
      <c r="M4" s="26" t="s">
        <v>13</v>
      </c>
      <c r="N4" s="26" t="s"/>
      <c r="O4" s="26" t="s"/>
      <c r="P4" s="26" t="s"/>
      <c r="Q4" s="26" t="s"/>
      <c r="R4" s="26" t="s"/>
      <c r="S4" s="26" t="s"/>
    </row>
    <row r="5" spans="1:19" s="687" customFormat="1" customHeight="1">
      <c r="A5" s="30" t="s">
        <v>14</v>
      </c>
      <c r="B5" s="31" t="s"/>
      <c r="C5" s="31" t="s"/>
      <c r="D5" s="31" t="s"/>
      <c r="E5" s="31" t="s"/>
      <c r="F5" s="31" t="s"/>
      <c r="G5" s="31" t="s"/>
      <c r="H5" s="31" t="s"/>
      <c r="I5" s="31" t="s"/>
      <c r="J5" s="31" t="s"/>
      <c r="K5" s="32" t="s"/>
      <c r="L5" s="26" t="s"/>
      <c r="M5" s="26">
        <f>=月均成本计算!B11</f>
        <v>365</v>
      </c>
      <c r="N5" s="26" t="s"/>
      <c r="O5" s="26" t="s"/>
      <c r="P5" s="26" t="s"/>
      <c r="Q5" s="26" t="s"/>
      <c r="R5" s="26" t="s"/>
      <c r="S5" s="26" t="s"/>
    </row>
    <row r="6" spans="1:19" s="687" customFormat="1" customHeight="1">
      <c r="A6" s="33" t="s">
        <v>15</v>
      </c>
      <c r="B6" s="34" t="s">
        <v>16</v>
      </c>
      <c r="C6" s="35" t="s">
        <v>17</v>
      </c>
      <c r="D6" s="36" t="s">
        <v>18</v>
      </c>
      <c r="E6" s="37" t="s">
        <v>19</v>
      </c>
      <c r="F6" s="34" t="s">
        <v>20</v>
      </c>
      <c r="G6" s="34" t="s">
        <v>21</v>
      </c>
      <c r="H6" s="35" t="s">
        <v>22</v>
      </c>
      <c r="I6" s="38" t="s">
        <v>23</v>
      </c>
      <c r="J6" s="38" t="s">
        <v>24</v>
      </c>
      <c r="K6" s="39" t="s">
        <v>25</v>
      </c>
      <c r="L6" s="40" t="s">
        <v>26</v>
      </c>
      <c r="M6" s="26" t="s">
        <v>27</v>
      </c>
      <c r="N6" s="26" t="s"/>
      <c r="O6" s="26" t="s"/>
      <c r="P6" s="26" t="s"/>
      <c r="Q6" s="26" t="s"/>
      <c r="R6" s="26" t="s"/>
      <c r="S6" s="26" t="s"/>
    </row>
    <row r="7" spans="1:19" s="687" customFormat="1" customHeight="1">
      <c r="A7" s="41">
        <f>=D94</f>
        <v>0</v>
      </c>
      <c r="B7" s="42" t="s">
        <v>28</v>
      </c>
      <c r="C7" s="43">
        <f>=I94</f>
        <v>0</v>
      </c>
      <c r="D7" s="44">
        <f>=F94</f>
        <v>0</v>
      </c>
      <c r="E7" s="45" t="s"/>
      <c r="F7" s="46" t="s"/>
      <c r="G7" s="46" t="str">
        <f>=IFERROR(INDEX(数据字典!$C$3:$I$16,MATCH(B7,数据字典!$B$3:$B$16,0),MATCH(F7,数据字典!$C$2:$I$2,0)),"集合开黑")</f>
        <v>集合开黑</v>
      </c>
      <c r="H7" s="47">
        <f>=IFERROR('网吧区域营收测算 '!R3,"")</f>
        <v>0</v>
      </c>
      <c r="I7" s="48">
        <f>=IFERROR('网吧区域营收测算 '!F3/$M$9,"")</f>
        <v>0</v>
      </c>
      <c r="J7" s="49" t="str">
        <f>=IFERROR($B$25/A7/$M$9,"")</f>
        <v/>
      </c>
      <c r="K7" s="50" t="str">
        <f>=IFERROR(E7*A7/(I7-J7),"")</f>
        <v/>
      </c>
      <c r="L7" s="40" t="s"/>
      <c r="M7" s="26">
        <v>12</v>
      </c>
      <c r="N7" s="26" t="s"/>
      <c r="O7" s="26" t="s"/>
      <c r="P7" s="26" t="s"/>
      <c r="Q7" s="26" t="s"/>
      <c r="R7" s="26" t="s"/>
      <c r="S7" s="26" t="s"/>
    </row>
    <row r="8" spans="1:19" s="687" customFormat="1" customHeight="1">
      <c r="A8" s="51">
        <f>=D95</f>
        <v>0</v>
      </c>
      <c r="B8" s="42" t="s">
        <v>29</v>
      </c>
      <c r="C8" s="52">
        <f>=I95</f>
        <v>0</v>
      </c>
      <c r="D8" s="53">
        <f>=F95</f>
        <v>0</v>
      </c>
      <c r="E8" s="54" t="s"/>
      <c r="F8" s="46" t="s"/>
      <c r="G8" s="46" t="str">
        <f>=IFERROR(INDEX(数据字典!$C$3:$I$16,MATCH(B8,数据字典!$B$3:$B$16,0),MATCH(F8,数据字典!$C$2:$I$2,0)),"集合开黑")</f>
        <v>集合开黑</v>
      </c>
      <c r="H8" s="47">
        <f>=IFERROR('网吧区域营收测算 '!R4,"")</f>
        <v>0</v>
      </c>
      <c r="I8" s="48">
        <f>=IFERROR('网吧区域营收测算 '!F4/$M$9,"")</f>
        <v>0</v>
      </c>
      <c r="J8" s="49" t="str">
        <f>=IFERROR($B$25/A8/$M$9,"")</f>
        <v/>
      </c>
      <c r="K8" s="50" t="str">
        <f>=IFERROR(E8*A8/(I8-J8),"")</f>
        <v/>
      </c>
      <c r="L8" s="40" t="s"/>
      <c r="M8" s="26" t="s">
        <v>30</v>
      </c>
      <c r="N8" s="26" t="s"/>
      <c r="O8" s="26" t="s"/>
      <c r="P8" s="26" t="s"/>
      <c r="Q8" s="26" t="s"/>
      <c r="R8" s="26" t="s"/>
      <c r="S8" s="26" t="s"/>
    </row>
    <row r="9" spans="1:19" s="687" customFormat="1" customHeight="1">
      <c r="A9" s="55">
        <f>=D96</f>
        <v>0</v>
      </c>
      <c r="B9" s="42" t="s">
        <v>31</v>
      </c>
      <c r="C9" s="56">
        <f>=I96</f>
        <v>0</v>
      </c>
      <c r="D9" s="57">
        <f>=F96</f>
        <v>0</v>
      </c>
      <c r="E9" s="54" t="s"/>
      <c r="F9" s="46" t="s"/>
      <c r="G9" s="46" t="str">
        <f>=IFERROR(INDEX(数据字典!$C$3:$I$16,MATCH(B9,数据字典!$B$3:$B$16,0),MATCH(F9,数据字典!$C$2:$I$2,0)),"集合开黑")</f>
        <v>集合开黑</v>
      </c>
      <c r="H9" s="47">
        <f>=IFERROR('网吧区域营收测算 '!R5,"")</f>
        <v>0</v>
      </c>
      <c r="I9" s="48">
        <f>=IFERROR('网吧区域营收测算 '!F5/$M$9,"")</f>
        <v>0</v>
      </c>
      <c r="J9" s="49" t="str">
        <f>=IFERROR($B$25/A9/$M$9,"")</f>
        <v/>
      </c>
      <c r="K9" s="50" t="str">
        <f>=IFERROR(E9*A9/(I9-J9),"")</f>
        <v/>
      </c>
      <c r="L9" s="40" t="s"/>
      <c r="M9" s="26">
        <f>=月均成本计算!B12</f>
        <v>31</v>
      </c>
      <c r="N9" s="26" t="s"/>
      <c r="O9" s="26" t="s"/>
      <c r="P9" s="26" t="s"/>
      <c r="Q9" s="26" t="s"/>
      <c r="R9" s="26" t="s"/>
      <c r="S9" s="26" t="s"/>
    </row>
    <row r="10" spans="1:19" s="687" customFormat="1" customHeight="1">
      <c r="A10" s="51">
        <f>=D97</f>
        <v>0</v>
      </c>
      <c r="B10" s="42" t="s">
        <v>32</v>
      </c>
      <c r="C10" s="52">
        <f>=I97</f>
        <v>0</v>
      </c>
      <c r="D10" s="53">
        <f>=F97</f>
        <v>0</v>
      </c>
      <c r="E10" s="54" t="s"/>
      <c r="F10" s="46" t="s"/>
      <c r="G10" s="46" t="str">
        <f>=IFERROR(INDEX(数据字典!$C$3:$I$16,MATCH(B10,数据字典!$B$3:$B$16,0),MATCH(F10,数据字典!$C$2:$I$2,0)),"集合开黑")</f>
        <v>集合开黑</v>
      </c>
      <c r="H10" s="47">
        <f>=IFERROR('网吧区域营收测算 '!R6,"")</f>
        <v>0</v>
      </c>
      <c r="I10" s="48">
        <f>=IFERROR('网吧区域营收测算 '!F6/$M$9,"")</f>
        <v>0</v>
      </c>
      <c r="J10" s="49" t="str">
        <f>=IFERROR($B$25/A10/$M$9,"")</f>
        <v/>
      </c>
      <c r="K10" s="50" t="str">
        <f>=IFERROR(E10*A10/(I10-J10),"")</f>
        <v/>
      </c>
      <c r="L10" s="40" t="s"/>
      <c r="M10" s="26" t="s"/>
      <c r="N10" s="26" t="s"/>
      <c r="O10" s="26" t="s"/>
      <c r="P10" s="26" t="s"/>
      <c r="Q10" s="26" t="s"/>
      <c r="R10" s="26" t="s"/>
      <c r="S10" s="26" t="s"/>
    </row>
    <row r="11" spans="1:19" s="687" customFormat="1" customHeight="1">
      <c r="A11" s="55">
        <f>=D98</f>
        <v>0</v>
      </c>
      <c r="B11" s="42" t="s">
        <v>33</v>
      </c>
      <c r="C11" s="56">
        <f>=I98</f>
        <v>0</v>
      </c>
      <c r="D11" s="57">
        <f>=F98</f>
        <v>0</v>
      </c>
      <c r="E11" s="54" t="s"/>
      <c r="F11" s="46" t="s"/>
      <c r="G11" s="46" t="str">
        <f>=IFERROR(INDEX(数据字典!$C$3:$I$16,MATCH(B11,数据字典!$B$3:$B$16,0),MATCH(F11,数据字典!$C$2:$I$2,0)),"集合开黑")</f>
        <v>集合开黑</v>
      </c>
      <c r="H11" s="47">
        <f>=IFERROR('网吧区域营收测算 '!R7,"")</f>
        <v>0</v>
      </c>
      <c r="I11" s="48">
        <f>=IFERROR('网吧区域营收测算 '!F7/$M$9,"")</f>
        <v>0</v>
      </c>
      <c r="J11" s="49" t="str">
        <f>=IFERROR($B$25/A11/$M$9,"")</f>
        <v/>
      </c>
      <c r="K11" s="50" t="str">
        <f>=IFERROR(E11*A11/(I11-J11),"")</f>
        <v/>
      </c>
      <c r="L11" s="40" t="s"/>
      <c r="M11" s="26" t="s"/>
      <c r="N11" s="26" t="s"/>
      <c r="O11" s="26" t="s"/>
      <c r="P11" s="26" t="s"/>
      <c r="Q11" s="26" t="s"/>
      <c r="R11" s="26" t="s"/>
      <c r="S11" s="26" t="s"/>
    </row>
    <row r="12" spans="1:19" s="687" customFormat="1" customHeight="1">
      <c r="A12" s="51">
        <f>=D99</f>
        <v>0</v>
      </c>
      <c r="B12" s="42" t="s">
        <v>34</v>
      </c>
      <c r="C12" s="52">
        <f>=I99</f>
        <v>0</v>
      </c>
      <c r="D12" s="53">
        <f>=F99</f>
        <v>0</v>
      </c>
      <c r="E12" s="54" t="s"/>
      <c r="F12" s="46" t="s"/>
      <c r="G12" s="46" t="str">
        <f>=IFERROR(INDEX(数据字典!$C$3:$I$16,MATCH(B12,数据字典!$B$3:$B$16,0),MATCH(F12,数据字典!$C$2:$I$2,0)),"集合开黑")</f>
        <v>集合开黑</v>
      </c>
      <c r="H12" s="47">
        <f>=IFERROR('网吧区域营收测算 '!R8,"")</f>
        <v>0</v>
      </c>
      <c r="I12" s="48">
        <f>=IFERROR('网吧区域营收测算 '!F8/$M$9,"")</f>
        <v>0</v>
      </c>
      <c r="J12" s="49" t="str">
        <f>=IFERROR($B$25/A12/$M$9,"")</f>
        <v/>
      </c>
      <c r="K12" s="50" t="str">
        <f>=IFERROR(E12*A12/(I12-J12),"")</f>
        <v/>
      </c>
      <c r="L12" s="40" t="s"/>
      <c r="M12" s="26" t="s"/>
      <c r="N12" s="26" t="s"/>
      <c r="O12" s="26" t="s"/>
      <c r="P12" s="26" t="s"/>
      <c r="Q12" s="26" t="s"/>
      <c r="R12" s="26" t="s"/>
      <c r="S12" s="26" t="s"/>
    </row>
    <row r="13" spans="1:19" s="687" customFormat="1" customHeight="1">
      <c r="A13" s="55">
        <f>=D100</f>
        <v>0</v>
      </c>
      <c r="B13" s="42" t="s">
        <v>35</v>
      </c>
      <c r="C13" s="56">
        <f>=I100</f>
        <v>0</v>
      </c>
      <c r="D13" s="57">
        <f>=F100</f>
        <v>0</v>
      </c>
      <c r="E13" s="54" t="s"/>
      <c r="F13" s="46" t="s"/>
      <c r="G13" s="46" t="str">
        <f>=IFERROR(INDEX(数据字典!$C$3:$I$16,MATCH(B13,数据字典!$B$3:$B$16,0),MATCH(F13,数据字典!$C$2:$I$2,0)),"集合开黑")</f>
        <v>集合开黑</v>
      </c>
      <c r="H13" s="47">
        <f>=IFERROR('网吧区域营收测算 '!R9,"")</f>
        <v>0</v>
      </c>
      <c r="I13" s="48">
        <f>=IFERROR('网吧区域营收测算 '!F9/$M$9,"")</f>
        <v>0</v>
      </c>
      <c r="J13" s="49" t="str">
        <f>=IFERROR($B$25/A13/$M$9,"")</f>
        <v/>
      </c>
      <c r="K13" s="50" t="str">
        <f>=IFERROR(E13*A13/(I13-J13),"")</f>
        <v/>
      </c>
      <c r="L13" s="40" t="s"/>
      <c r="M13" s="58" t="s">
        <v>36</v>
      </c>
      <c r="N13" s="59" t="s"/>
      <c r="O13" s="59" t="s"/>
      <c r="P13" s="26" t="s"/>
      <c r="Q13" s="26" t="s"/>
      <c r="R13" s="26" t="s"/>
      <c r="S13" s="26" t="s"/>
    </row>
    <row r="14" spans="1:19" s="687" customFormat="1" customHeight="1">
      <c r="A14" s="51">
        <f>=D101</f>
        <v>0</v>
      </c>
      <c r="B14" s="42" t="s"/>
      <c r="C14" s="52">
        <f>=I101</f>
        <v>0</v>
      </c>
      <c r="D14" s="53">
        <f>=F101</f>
        <v>0</v>
      </c>
      <c r="E14" s="54" t="s"/>
      <c r="F14" s="46" t="s"/>
      <c r="G14" s="46" t="str">
        <f>=IFERROR(INDEX(数据字典!$C$3:$I$16,MATCH(B14,数据字典!$B$3:$B$16,0),MATCH(F14,数据字典!$C$2:$I$2,0)),"集合开黑")</f>
        <v>集合开黑</v>
      </c>
      <c r="H14" s="47">
        <f>=IFERROR('网吧区域营收测算 '!R10,"")</f>
        <v>0</v>
      </c>
      <c r="I14" s="48">
        <f>=IFERROR('网吧区域营收测算 '!F10/$M$9,"")</f>
        <v>0</v>
      </c>
      <c r="J14" s="49" t="str">
        <f>=IFERROR($B$25/A14/$M$9,"")</f>
        <v/>
      </c>
      <c r="K14" s="50" t="str">
        <f>=IFERROR(E14*A14/(I14-J14),"")</f>
        <v/>
      </c>
      <c r="L14" s="40" t="s"/>
      <c r="M14" s="26" t="s"/>
      <c r="N14" s="59" t="s"/>
      <c r="O14" s="59" t="s"/>
      <c r="P14" s="26" t="s"/>
      <c r="Q14" s="26" t="s"/>
      <c r="R14" s="26" t="s"/>
      <c r="S14" s="26" t="s"/>
    </row>
    <row r="15" spans="1:19" s="687" customFormat="1" customHeight="1">
      <c r="A15" s="55">
        <f>=D102</f>
        <v>0</v>
      </c>
      <c r="B15" s="42" t="s"/>
      <c r="C15" s="56">
        <f>=I102</f>
        <v>0</v>
      </c>
      <c r="D15" s="57">
        <f>=F102</f>
        <v>0</v>
      </c>
      <c r="E15" s="60" t="s"/>
      <c r="F15" s="46" t="s"/>
      <c r="G15" s="46" t="str">
        <f>=IFERROR(INDEX(数据字典!$C$3:$I$16,MATCH(B15,数据字典!$B$3:$B$16,0),MATCH(F15,数据字典!$C$2:$I$2,0)),"集合开黑")</f>
        <v>集合开黑</v>
      </c>
      <c r="H15" s="47">
        <f>=IFERROR('网吧区域营收测算 '!R11,"")</f>
        <v>0</v>
      </c>
      <c r="I15" s="48">
        <f>=IFERROR('网吧区域营收测算 '!F11/$M$9,"")</f>
        <v>0</v>
      </c>
      <c r="J15" s="49" t="str">
        <f>=IFERROR($B$25/A15/$M$9,"")</f>
        <v/>
      </c>
      <c r="K15" s="50" t="str">
        <f>=IFERROR(E15*A15/(I15-J15),"")</f>
        <v/>
      </c>
      <c r="L15" s="40" t="s"/>
      <c r="M15" s="26" t="s"/>
      <c r="N15" s="59" t="s"/>
      <c r="O15" s="59" t="s"/>
      <c r="P15" s="26" t="s"/>
      <c r="Q15" s="26" t="s"/>
      <c r="R15" s="26" t="s"/>
      <c r="S15" s="26" t="s"/>
    </row>
    <row r="16" spans="1:19" s="687" customFormat="1" customHeight="1">
      <c r="A16" s="51">
        <f>=D103</f>
        <v>0</v>
      </c>
      <c r="B16" s="42" t="s"/>
      <c r="C16" s="52">
        <f>=I103</f>
        <v>0</v>
      </c>
      <c r="D16" s="53">
        <f>=F103</f>
        <v>0</v>
      </c>
      <c r="E16" s="54" t="s"/>
      <c r="F16" s="46" t="s"/>
      <c r="G16" s="46" t="str">
        <f>=IFERROR(INDEX(数据字典!$C$3:$I$16,MATCH(B16,数据字典!$B$3:$B$16,0),MATCH(F16,数据字典!$C$2:$I$2,0)),"集合开黑")</f>
        <v>集合开黑</v>
      </c>
      <c r="H16" s="47">
        <f>=IFERROR('网吧区域营收测算 '!R12,"")</f>
        <v>0</v>
      </c>
      <c r="I16" s="48">
        <f>=IFERROR('网吧区域营收测算 '!F12/$M$9,"")</f>
        <v>0</v>
      </c>
      <c r="J16" s="49" t="str">
        <f>=IFERROR($B$25/A16/$M$9,"")</f>
        <v/>
      </c>
      <c r="K16" s="50" t="str">
        <f>=IFERROR(E16*A16/(I16-J16),"")</f>
        <v/>
      </c>
      <c r="L16" s="40" t="s"/>
      <c r="M16" s="26" t="s"/>
      <c r="N16" s="59" t="s"/>
      <c r="O16" s="59" t="s"/>
      <c r="P16" s="26" t="s"/>
      <c r="Q16" s="26" t="s"/>
      <c r="R16" s="26" t="s"/>
      <c r="S16" s="26" t="s"/>
    </row>
    <row r="17" spans="1:19" s="687" customFormat="1" customHeight="1">
      <c r="A17" s="55">
        <f>=D104</f>
        <v>0</v>
      </c>
      <c r="B17" s="42" t="s"/>
      <c r="C17" s="56">
        <f>=I104</f>
        <v>0</v>
      </c>
      <c r="D17" s="57">
        <f>=F104</f>
        <v>0</v>
      </c>
      <c r="E17" s="60" t="s"/>
      <c r="F17" s="46" t="s"/>
      <c r="G17" s="46" t="str">
        <f>=IFERROR(INDEX(数据字典!$C$3:$I$16,MATCH(B17,数据字典!$B$3:$B$16,0),MATCH(F17,数据字典!$C$2:$I$2,0)),"集合开黑")</f>
        <v>集合开黑</v>
      </c>
      <c r="H17" s="47">
        <f>=IFERROR('网吧区域营收测算 '!R13,"")</f>
        <v>0</v>
      </c>
      <c r="I17" s="48">
        <f>=IFERROR('网吧区域营收测算 '!F13/$M$9,"")</f>
        <v>0</v>
      </c>
      <c r="J17" s="49" t="str">
        <f>=IFERROR($B$25/A17/$M$9,"")</f>
        <v/>
      </c>
      <c r="K17" s="50" t="str">
        <f>=IFERROR(E17*A17/(I17-J17),"")</f>
        <v/>
      </c>
      <c r="L17" s="40" t="s"/>
      <c r="M17" s="59" t="s"/>
      <c r="N17" s="59" t="s"/>
      <c r="O17" s="59" t="s"/>
      <c r="P17" s="26" t="s"/>
      <c r="Q17" s="26" t="s"/>
      <c r="R17" s="26" t="s"/>
      <c r="S17" s="26" t="s"/>
    </row>
    <row r="18" spans="1:19" s="687" customFormat="1" customHeight="1">
      <c r="A18" s="51">
        <f>=D105</f>
        <v>0</v>
      </c>
      <c r="B18" s="42" t="s"/>
      <c r="C18" s="52">
        <f>=I105</f>
        <v>0</v>
      </c>
      <c r="D18" s="53">
        <f>=F105</f>
        <v>0</v>
      </c>
      <c r="E18" s="54" t="s"/>
      <c r="F18" s="46" t="s"/>
      <c r="G18" s="46" t="str">
        <f>=IFERROR(INDEX(数据字典!$C$3:$I$16,MATCH(B18,数据字典!$B$3:$B$16,0),MATCH(F18,数据字典!$C$2:$I$2,0)),"集合开黑")</f>
        <v>集合开黑</v>
      </c>
      <c r="H18" s="47">
        <f>=IFERROR('网吧区域营收测算 '!R14,"")</f>
        <v>0</v>
      </c>
      <c r="I18" s="48">
        <f>=IFERROR('网吧区域营收测算 '!F14/$M$9,"")</f>
        <v>0</v>
      </c>
      <c r="J18" s="49" t="str">
        <f>=IFERROR($B$25/A18/$M$9,"")</f>
        <v/>
      </c>
      <c r="K18" s="50" t="str">
        <f>=IFERROR(E18*A18/(I18-J18),"")</f>
        <v/>
      </c>
      <c r="L18" s="40" t="s"/>
      <c r="M18" s="59" t="s"/>
      <c r="N18" s="59" t="s"/>
      <c r="O18" s="59" t="s"/>
      <c r="P18" s="26" t="s"/>
      <c r="Q18" s="26" t="s"/>
      <c r="R18" s="26" t="s"/>
      <c r="S18" s="26" t="s"/>
    </row>
    <row r="19" spans="1:19" s="687" customFormat="1" customHeight="1">
      <c r="A19" s="55">
        <f>=D106</f>
        <v>0</v>
      </c>
      <c r="B19" s="42" t="s"/>
      <c r="C19" s="56">
        <f>=I106</f>
        <v>0</v>
      </c>
      <c r="D19" s="57">
        <f>=F106</f>
        <v>0</v>
      </c>
      <c r="E19" s="60" t="s"/>
      <c r="F19" s="46" t="s"/>
      <c r="G19" s="46" t="str">
        <f>=IFERROR(INDEX(数据字典!$C$3:$I$16,MATCH(B19,数据字典!$B$3:$B$16,0),MATCH(F19,数据字典!$C$2:$I$2,0)),"集合开黑")</f>
        <v>集合开黑</v>
      </c>
      <c r="H19" s="47">
        <f>=IFERROR('网吧区域营收测算 '!R15,"")</f>
        <v>0</v>
      </c>
      <c r="I19" s="48">
        <f>=IFERROR('网吧区域营收测算 '!F15/$M$9,"")</f>
        <v>0</v>
      </c>
      <c r="J19" s="49" t="str">
        <f>=IFERROR($B$25/A19/$M$9,"")</f>
        <v/>
      </c>
      <c r="K19" s="50" t="str">
        <f>=IFERROR(E19*A19/(I19-J19),"")</f>
        <v/>
      </c>
      <c r="L19" s="40" t="s"/>
      <c r="M19" s="26" t="s"/>
      <c r="N19" s="26" t="s"/>
      <c r="O19" s="26" t="s"/>
      <c r="P19" s="26" t="s"/>
      <c r="Q19" s="26" t="s"/>
      <c r="R19" s="26" t="s"/>
      <c r="S19" s="26" t="s"/>
    </row>
    <row r="20" spans="1:19" s="687" customFormat="1" customHeight="1">
      <c r="A20" s="61">
        <f>=D107</f>
        <v>0</v>
      </c>
      <c r="B20" s="42" t="s"/>
      <c r="C20" s="62">
        <f>=I107</f>
        <v>0</v>
      </c>
      <c r="D20" s="63">
        <f>=F107</f>
        <v>0</v>
      </c>
      <c r="E20" s="64" t="s"/>
      <c r="F20" s="46" t="s"/>
      <c r="G20" s="46" t="str">
        <f>=IFERROR(INDEX(数据字典!$C$3:$I$16,MATCH(B20,数据字典!$B$3:$B$16,0),MATCH(F20,数据字典!$C$2:$I$2,0)),"集合开黑")</f>
        <v>集合开黑</v>
      </c>
      <c r="H20" s="65">
        <f>=IFERROR('网吧区域营收测算 '!R16,"")</f>
        <v>0</v>
      </c>
      <c r="I20" s="66">
        <f>=IFERROR('网吧区域营收测算 '!F16/$M$9,"")</f>
        <v>0</v>
      </c>
      <c r="J20" s="67" t="str">
        <f>=IFERROR($B$25/A20/$M$9,"")</f>
        <v/>
      </c>
      <c r="K20" s="68" t="str">
        <f>=IFERROR(E20*A20/(I20-J20),"")</f>
        <v/>
      </c>
      <c r="L20" s="40" t="s"/>
      <c r="M20" s="26" t="s"/>
      <c r="N20" s="26" t="s"/>
      <c r="O20" s="26" t="s"/>
      <c r="P20" s="26" t="s"/>
      <c r="Q20" s="26" t="s"/>
      <c r="R20" s="26" t="s"/>
      <c r="S20" s="26" t="s"/>
    </row>
    <row r="21" spans="1:19" s="687" customFormat="1" customHeight="1">
      <c r="A21" s="69">
        <f>=SUM(A7:A19)</f>
        <v>0</v>
      </c>
      <c r="B21" s="70" t="s"/>
      <c r="C21" s="71">
        <f>=SUM(C7:C20)</f>
        <v>0</v>
      </c>
      <c r="D21" s="71">
        <f>=SUM(D7:D20)</f>
        <v>0</v>
      </c>
      <c r="E21" s="72">
        <f>=SUM(E7:E20)</f>
        <v>0</v>
      </c>
      <c r="F21" s="73" t="s">
        <v>37</v>
      </c>
      <c r="G21" s="74" t="s">
        <v>38</v>
      </c>
      <c r="H21" s="74">
        <f>=SUM(H7:H20)</f>
        <v>0</v>
      </c>
      <c r="I21" s="74">
        <f>=SUM(I7:I20)</f>
        <v>0</v>
      </c>
      <c r="J21" s="74">
        <f>=SUM(J7:J20)</f>
        <v>0</v>
      </c>
      <c r="K21" s="75">
        <f>=SUM(K7:K20)</f>
        <v>0</v>
      </c>
      <c r="L21" s="26" t="s"/>
      <c r="M21" s="26" t="s"/>
      <c r="N21" s="26" t="s"/>
      <c r="O21" s="26" t="s"/>
      <c r="P21" s="26" t="s"/>
      <c r="Q21" s="26" t="s"/>
      <c r="R21" s="26" t="s"/>
      <c r="S21" s="26" t="s"/>
    </row>
    <row r="22" spans="1:19" s="687" customFormat="1" customHeight="1">
      <c r="A22" s="76" t="s"/>
      <c r="B22" s="76" t="s"/>
      <c r="C22" s="76" t="s"/>
      <c r="D22" s="76" t="s"/>
      <c r="E22" s="76" t="s"/>
      <c r="F22" s="77" t="s"/>
      <c r="G22" s="77" t="s"/>
      <c r="H22" s="77" t="s"/>
      <c r="I22" s="77" t="s"/>
      <c r="J22" s="77" t="s"/>
      <c r="K22" s="77" t="s"/>
      <c r="L22" s="26" t="s"/>
      <c r="M22" s="26" t="s"/>
      <c r="N22" s="26" t="s"/>
      <c r="O22" s="26" t="s"/>
      <c r="P22" s="26" t="s"/>
      <c r="Q22" s="26" t="s"/>
      <c r="R22" s="26" t="s"/>
      <c r="S22" s="26" t="s"/>
    </row>
    <row r="23" spans="1:19" s="687" customFormat="1" customHeight="1">
      <c r="A23" s="78" t="s">
        <v>39</v>
      </c>
      <c r="B23" s="77" t="s"/>
      <c r="C23" s="77" t="s"/>
      <c r="D23" s="77" t="s"/>
      <c r="E23" s="77" t="s"/>
      <c r="F23" s="77" t="s"/>
      <c r="G23" s="77" t="s"/>
      <c r="H23" s="77" t="s"/>
      <c r="I23" s="77" t="s"/>
      <c r="J23" s="77" t="s"/>
      <c r="K23" s="77" t="s"/>
      <c r="L23" s="77" t="s"/>
      <c r="M23" s="26" t="s"/>
      <c r="N23" s="26" t="s"/>
      <c r="O23" s="26" t="s"/>
      <c r="P23" s="26" t="s"/>
      <c r="Q23" s="26" t="s"/>
      <c r="R23" s="26" t="s"/>
      <c r="S23" s="26" t="s"/>
    </row>
    <row r="24" spans="1:19" s="687" customFormat="1" customHeight="1">
      <c r="A24" s="79" t="s">
        <v>40</v>
      </c>
      <c r="B24" s="79" t="s">
        <v>41</v>
      </c>
      <c r="C24" s="79" t="s">
        <v>42</v>
      </c>
      <c r="D24" s="79" t="s">
        <v>43</v>
      </c>
      <c r="E24" s="79" t="s">
        <v>44</v>
      </c>
      <c r="F24" s="79" t="s">
        <v>45</v>
      </c>
      <c r="G24" s="79" t="s">
        <v>46</v>
      </c>
      <c r="H24" s="79" t="s">
        <v>47</v>
      </c>
      <c r="I24" s="79" t="s">
        <v>48</v>
      </c>
      <c r="J24" s="79" t="s">
        <v>49</v>
      </c>
      <c r="K24" s="79" t="s">
        <v>50</v>
      </c>
      <c r="L24" s="79" t="s">
        <v>51</v>
      </c>
      <c r="M24" s="80" t="s"/>
      <c r="N24" s="80" t="s"/>
      <c r="O24" s="80" t="s"/>
      <c r="P24" s="80" t="s"/>
      <c r="Q24" s="80" t="s"/>
      <c r="R24" s="80" t="s"/>
      <c r="S24" s="80" t="s"/>
    </row>
    <row r="25" spans="1:19" s="687" customFormat="1" customHeight="1">
      <c r="A25" s="81" t="s"/>
      <c r="B25" s="82">
        <f>=月均成本计算!E23</f>
        <v>0</v>
      </c>
      <c r="C25" s="82" t="s"/>
      <c r="D25" s="82" t="s"/>
      <c r="E25" s="82" t="s"/>
      <c r="F25" s="82" t="s"/>
      <c r="G25" s="82" t="s"/>
      <c r="H25" s="82" t="s"/>
      <c r="I25" s="82" t="s"/>
      <c r="J25" s="82">
        <f>=SUM(C25:I25)-B25</f>
        <v>0</v>
      </c>
      <c r="K25" s="82" t="e">
        <f>=A25/J25</f>
        <v>#DIV/0!</v>
      </c>
      <c r="L25" s="82" t="e">
        <f>=K25/12</f>
        <v>#DIV/0!</v>
      </c>
      <c r="M25" s="80" t="s"/>
      <c r="N25" s="80" t="s"/>
      <c r="O25" s="80" t="s"/>
      <c r="P25" s="80" t="s"/>
      <c r="Q25" s="80" t="s"/>
      <c r="R25" s="80" t="s"/>
      <c r="S25" s="80" t="s"/>
    </row>
    <row r="26" spans="1:19" s="687" customFormat="1" customHeight="1">
      <c r="A26" s="78" t="s">
        <v>52</v>
      </c>
      <c r="B26" s="77" t="s"/>
      <c r="C26" s="77" t="s"/>
      <c r="D26" s="77" t="s"/>
      <c r="E26" s="77" t="s"/>
      <c r="F26" s="77" t="s"/>
      <c r="G26" s="77" t="s"/>
      <c r="H26" s="77" t="s"/>
      <c r="I26" s="77" t="s"/>
      <c r="J26" s="77" t="s"/>
      <c r="K26" s="77" t="s"/>
      <c r="L26" s="77" t="s"/>
      <c r="M26" s="59" t="s"/>
      <c r="N26" s="80" t="s"/>
      <c r="O26" s="80" t="s"/>
      <c r="P26" s="80" t="s"/>
      <c r="Q26" s="80" t="s"/>
      <c r="R26" s="80" t="s"/>
      <c r="S26" s="80" t="s"/>
    </row>
    <row r="27" spans="1:19" s="687" customFormat="1" customHeight="1">
      <c r="A27" s="79" t="s">
        <v>40</v>
      </c>
      <c r="B27" s="79" t="s">
        <v>41</v>
      </c>
      <c r="C27" s="79" t="s">
        <v>42</v>
      </c>
      <c r="D27" s="79" t="s">
        <v>43</v>
      </c>
      <c r="E27" s="79" t="s">
        <v>44</v>
      </c>
      <c r="F27" s="79" t="s">
        <v>45</v>
      </c>
      <c r="G27" s="79" t="s">
        <v>46</v>
      </c>
      <c r="H27" s="79" t="s">
        <v>47</v>
      </c>
      <c r="I27" s="79" t="s">
        <v>48</v>
      </c>
      <c r="J27" s="79" t="s">
        <v>49</v>
      </c>
      <c r="K27" s="79" t="s">
        <v>50</v>
      </c>
      <c r="L27" s="79" t="s">
        <v>51</v>
      </c>
      <c r="M27" s="26" t="s"/>
      <c r="N27" s="26" t="s"/>
      <c r="O27" s="26" t="s"/>
      <c r="P27" s="26" t="s"/>
      <c r="Q27" s="26" t="s"/>
      <c r="R27" s="26" t="s"/>
      <c r="S27" s="26" t="s"/>
    </row>
    <row r="28" spans="1:19" customHeight="1">
      <c r="A28" s="81" t="s"/>
      <c r="B28" s="82" t="s"/>
      <c r="C28" s="82" t="s"/>
      <c r="D28" s="82" t="s"/>
      <c r="E28" s="82" t="s"/>
      <c r="F28" s="82" t="s"/>
      <c r="G28" s="82" t="s"/>
      <c r="H28" s="82" t="s"/>
      <c r="I28" s="82" t="s"/>
      <c r="J28" s="82">
        <f>=SUM(C28:I28)-B28</f>
        <v>0</v>
      </c>
      <c r="K28" s="82" t="str">
        <f>=IFERROR(A28/J28,"")</f>
        <v/>
      </c>
      <c r="L28" s="26" t="str">
        <f>=IFERROR(K28/M7,"")</f>
        <v/>
      </c>
      <c r="M28" s="26" t="s"/>
      <c r="N28" s="26" t="s"/>
      <c r="O28" s="26" t="s"/>
      <c r="P28" s="26" t="s"/>
      <c r="Q28" s="26" t="s"/>
      <c r="R28" s="26" t="s"/>
      <c r="S28" s="26" t="s"/>
    </row>
    <row r="29" spans="1:19" customHeight="1">
      <c r="A29" s="26" t="s"/>
      <c r="B29" s="26" t="s"/>
      <c r="C29" s="26" t="s"/>
      <c r="D29" s="26" t="s"/>
      <c r="E29" s="26" t="s"/>
      <c r="F29" s="26" t="s"/>
      <c r="G29" s="26" t="s"/>
      <c r="H29" s="26" t="s"/>
      <c r="I29" s="26" t="s"/>
      <c r="J29" s="26" t="s"/>
      <c r="K29" s="26" t="s"/>
      <c r="L29" s="26" t="s"/>
      <c r="M29" s="26" t="s"/>
      <c r="N29" s="26" t="s"/>
      <c r="O29" s="26" t="s"/>
      <c r="P29" s="26" t="s"/>
      <c r="Q29" s="26" t="s"/>
      <c r="R29" s="26" t="s"/>
      <c r="S29" s="26" t="s"/>
    </row>
    <row r="30" spans="1:19" customHeight="1">
      <c r="A30" s="26" t="s"/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6" t="s"/>
      <c r="N30" s="26" t="s"/>
      <c r="O30" s="26" t="s"/>
      <c r="P30" s="26" t="s"/>
      <c r="Q30" s="26" t="s"/>
      <c r="R30" s="26" t="s"/>
      <c r="S30" s="26" t="s"/>
    </row>
    <row r="31" spans="1:19" customHeight="1">
      <c r="A31" s="26" t="s"/>
      <c r="B31" s="26" t="s"/>
      <c r="C31" s="26" t="s"/>
      <c r="D31" s="26" t="s"/>
      <c r="E31" s="26" t="s"/>
      <c r="F31" s="26" t="s"/>
      <c r="G31" s="26" t="s"/>
      <c r="H31" s="26" t="s"/>
      <c r="I31" s="26" t="s"/>
      <c r="J31" s="26" t="s"/>
      <c r="K31" s="26" t="s"/>
      <c r="L31" s="26" t="s"/>
      <c r="M31" s="26" t="s"/>
      <c r="N31" s="26" t="s"/>
      <c r="O31" s="26" t="s"/>
      <c r="P31" s="26" t="s"/>
      <c r="Q31" s="26" t="s"/>
      <c r="R31" s="26" t="s"/>
      <c r="S31" s="26" t="s"/>
    </row>
    <row r="32" spans="1:19" customHeight="1">
      <c r="A32" s="26" t="s"/>
      <c r="B32" s="26" t="s"/>
      <c r="C32" s="26" t="s"/>
      <c r="D32" s="26" t="s"/>
      <c r="E32" s="26" t="s"/>
      <c r="F32" s="26" t="s"/>
      <c r="G32" s="26" t="s"/>
      <c r="H32" s="26" t="s"/>
      <c r="I32" s="26" t="s"/>
      <c r="J32" s="26" t="s"/>
      <c r="K32" s="26" t="s"/>
      <c r="L32" s="26" t="s"/>
      <c r="M32" s="26" t="s"/>
      <c r="N32" s="26" t="s"/>
      <c r="O32" s="26" t="s"/>
      <c r="P32" s="26" t="s"/>
      <c r="Q32" s="26" t="s"/>
      <c r="R32" s="26" t="s"/>
      <c r="S32" s="26" t="s"/>
    </row>
    <row r="33" spans="1:19" customHeight="1">
      <c r="A33" s="26" t="s"/>
      <c r="B33" s="26" t="s"/>
      <c r="C33" s="26" t="s"/>
      <c r="D33" s="26" t="s"/>
      <c r="E33" s="26" t="s"/>
      <c r="F33" s="26" t="s"/>
      <c r="G33" s="26" t="s"/>
      <c r="H33" s="26" t="s"/>
      <c r="I33" s="26" t="s"/>
      <c r="J33" s="26" t="s"/>
      <c r="K33" s="26" t="s"/>
      <c r="L33" s="26" t="s"/>
      <c r="M33" s="26" t="s"/>
      <c r="N33" s="26" t="s"/>
      <c r="O33" s="26" t="s"/>
      <c r="P33" s="26" t="s"/>
      <c r="Q33" s="26" t="s"/>
      <c r="R33" s="26" t="s"/>
      <c r="S33" s="26" t="s"/>
    </row>
    <row r="34" spans="1:19" customHeight="1">
      <c r="A34" s="26" t="s"/>
      <c r="B34" s="26" t="s"/>
      <c r="C34" s="26" t="s"/>
      <c r="D34" s="26" t="s"/>
      <c r="E34" s="26" t="s"/>
      <c r="F34" s="26" t="s"/>
      <c r="G34" s="26" t="s"/>
      <c r="H34" s="26" t="s"/>
      <c r="I34" s="26" t="s"/>
      <c r="J34" s="26" t="s"/>
      <c r="K34" s="26" t="s"/>
      <c r="L34" s="26" t="s"/>
      <c r="M34" s="26" t="s"/>
      <c r="N34" s="26" t="s"/>
      <c r="O34" s="26" t="s"/>
      <c r="P34" s="26" t="s"/>
      <c r="Q34" s="26" t="s"/>
      <c r="R34" s="26" t="s"/>
      <c r="S34" s="26" t="s"/>
    </row>
    <row r="35" spans="1:19" customHeight="1">
      <c r="A35" s="26" t="s"/>
      <c r="B35" s="26" t="s"/>
      <c r="C35" s="26" t="s"/>
      <c r="D35" s="26" t="s"/>
      <c r="E35" s="26" t="s"/>
      <c r="F35" s="26" t="s"/>
      <c r="G35" s="26" t="s"/>
      <c r="H35" s="26" t="s"/>
      <c r="I35" s="26" t="s"/>
      <c r="J35" s="26" t="s"/>
      <c r="K35" s="26" t="s"/>
      <c r="L35" s="26" t="s"/>
      <c r="M35" s="26" t="s"/>
      <c r="N35" s="26" t="s"/>
      <c r="O35" s="26" t="s"/>
      <c r="P35" s="26" t="s"/>
      <c r="Q35" s="26" t="s"/>
      <c r="R35" s="26" t="s"/>
      <c r="S35" s="26" t="s"/>
    </row>
    <row r="36" spans="1:19" customHeight="1">
      <c r="A36" s="26" t="s"/>
      <c r="B36" s="26" t="s"/>
      <c r="C36" s="26" t="s"/>
      <c r="D36" s="26" t="s"/>
      <c r="E36" s="26" t="s"/>
      <c r="F36" s="26" t="s"/>
      <c r="G36" s="26" t="s"/>
      <c r="H36" s="26" t="s"/>
      <c r="I36" s="26" t="s"/>
      <c r="J36" s="26" t="s"/>
      <c r="K36" s="26" t="s"/>
      <c r="L36" s="26" t="s"/>
      <c r="M36" s="26" t="s"/>
      <c r="N36" s="26" t="s"/>
      <c r="O36" s="26" t="s"/>
      <c r="P36" s="26" t="s"/>
      <c r="Q36" s="26" t="s"/>
      <c r="R36" s="26" t="s"/>
      <c r="S36" s="26" t="s"/>
    </row>
    <row r="37" spans="1:19" customHeight="1">
      <c r="A37" s="26" t="s"/>
      <c r="B37" s="26" t="s"/>
      <c r="C37" s="26" t="s"/>
      <c r="D37" s="26" t="s"/>
      <c r="E37" s="26" t="s"/>
      <c r="F37" s="26" t="s"/>
      <c r="G37" s="26" t="s"/>
      <c r="H37" s="26" t="s"/>
      <c r="I37" s="26" t="s"/>
      <c r="J37" s="26" t="s"/>
      <c r="K37" s="26" t="s"/>
      <c r="L37" s="26" t="s"/>
      <c r="M37" s="26" t="s"/>
      <c r="N37" s="26" t="s"/>
      <c r="O37" s="26" t="s"/>
      <c r="P37" s="26" t="s"/>
      <c r="Q37" s="26" t="s"/>
      <c r="R37" s="26" t="s"/>
      <c r="S37" s="26" t="s"/>
    </row>
    <row r="38" spans="1:19" customHeight="1">
      <c r="A38" s="26" t="s"/>
      <c r="B38" s="26" t="s"/>
      <c r="C38" s="26" t="s"/>
      <c r="D38" s="26" t="s"/>
      <c r="E38" s="26" t="s"/>
      <c r="F38" s="26" t="s"/>
      <c r="G38" s="26" t="s"/>
      <c r="H38" s="26" t="s"/>
      <c r="I38" s="26" t="s"/>
      <c r="J38" s="26" t="s"/>
      <c r="K38" s="26" t="s"/>
      <c r="L38" s="26" t="s"/>
      <c r="M38" s="26" t="s"/>
      <c r="N38" s="26" t="s"/>
      <c r="O38" s="26" t="s"/>
      <c r="P38" s="26" t="s"/>
      <c r="Q38" s="26" t="s"/>
      <c r="R38" s="26" t="s"/>
      <c r="S38" s="26" t="s"/>
    </row>
    <row r="39" spans="1:19" customHeight="1">
      <c r="A39" s="26" t="s"/>
      <c r="B39" s="26" t="s"/>
      <c r="C39" s="26" t="s"/>
      <c r="D39" s="26" t="s"/>
      <c r="E39" s="26" t="s"/>
      <c r="F39" s="26" t="s"/>
      <c r="G39" s="26" t="s"/>
      <c r="H39" s="26" t="s"/>
      <c r="I39" s="26" t="s"/>
      <c r="J39" s="26" t="s"/>
      <c r="K39" s="26" t="s"/>
      <c r="L39" s="26" t="s"/>
      <c r="M39" s="26" t="s"/>
      <c r="N39" s="26" t="s"/>
      <c r="O39" s="26" t="s"/>
      <c r="P39" s="26" t="s"/>
      <c r="Q39" s="26" t="s"/>
      <c r="R39" s="26" t="s"/>
      <c r="S39" s="26" t="s"/>
    </row>
    <row r="40" spans="1:19" customHeight="1">
      <c r="A40" s="26" t="s"/>
      <c r="B40" s="26" t="s"/>
      <c r="C40" s="26" t="s"/>
      <c r="D40" s="26" t="s"/>
      <c r="E40" s="26" t="s"/>
      <c r="F40" s="26" t="s"/>
      <c r="G40" s="26" t="s"/>
      <c r="H40" s="26" t="s"/>
      <c r="I40" s="26" t="s"/>
      <c r="J40" s="26" t="s"/>
      <c r="K40" s="26" t="s"/>
      <c r="L40" s="26" t="s"/>
      <c r="M40" s="26" t="s"/>
      <c r="N40" s="26" t="s"/>
      <c r="O40" s="26" t="s"/>
      <c r="P40" s="26" t="s"/>
      <c r="Q40" s="26" t="s"/>
      <c r="R40" s="26" t="s"/>
      <c r="S40" s="26" t="s"/>
    </row>
    <row r="41" spans="1:19" customHeight="1">
      <c r="A41" s="26" t="s"/>
      <c r="B41" s="26" t="s"/>
      <c r="C41" s="26" t="s"/>
      <c r="D41" s="26" t="s"/>
      <c r="E41" s="26" t="s"/>
      <c r="F41" s="26" t="s"/>
      <c r="G41" s="26" t="s"/>
      <c r="H41" s="26" t="s"/>
      <c r="I41" s="26" t="s"/>
      <c r="J41" s="26" t="s"/>
      <c r="K41" s="26" t="s"/>
      <c r="L41" s="26" t="s"/>
      <c r="M41" s="26" t="s"/>
      <c r="N41" s="26" t="s"/>
      <c r="O41" s="26" t="s"/>
      <c r="P41" s="26" t="s"/>
      <c r="Q41" s="26" t="s"/>
      <c r="R41" s="26" t="s"/>
      <c r="S41" s="26" t="s"/>
    </row>
    <row r="42" spans="1:19" s="687" customFormat="1" customHeight="1">
      <c r="A42" s="26" t="s"/>
      <c r="B42" s="26" t="s"/>
      <c r="C42" s="80" t="s"/>
      <c r="D42" s="80" t="s"/>
      <c r="E42" s="80" t="s"/>
      <c r="F42" s="80" t="s"/>
      <c r="G42" s="80" t="s"/>
      <c r="H42" s="80" t="s"/>
      <c r="I42" s="26" t="s"/>
      <c r="J42" s="26" t="s"/>
      <c r="K42" s="26" t="s"/>
      <c r="L42" s="26" t="s"/>
      <c r="M42" s="26" t="s"/>
      <c r="N42" s="26" t="s"/>
      <c r="O42" s="26" t="s"/>
      <c r="P42" s="26" t="s"/>
      <c r="Q42" s="26" t="s"/>
      <c r="R42" s="26" t="s"/>
      <c r="S42" s="26" t="s"/>
    </row>
    <row r="43" spans="1:19" customHeight="1">
      <c r="A43" s="26" t="s"/>
      <c r="B43" s="26" t="s"/>
      <c r="C43" s="26" t="s"/>
      <c r="D43" s="26" t="s"/>
      <c r="E43" s="26" t="s"/>
      <c r="F43" s="26" t="s"/>
      <c r="G43" s="26" t="s"/>
      <c r="H43" s="26" t="s"/>
      <c r="I43" s="26" t="s"/>
      <c r="J43" s="26" t="s"/>
      <c r="K43" s="26" t="s"/>
      <c r="L43" s="26" t="s"/>
      <c r="M43" s="26" t="s"/>
      <c r="N43" s="26" t="s"/>
      <c r="O43" s="26" t="s"/>
      <c r="P43" s="26" t="s"/>
      <c r="Q43" s="26" t="s"/>
      <c r="R43" s="26" t="s"/>
      <c r="S43" s="26" t="s"/>
    </row>
    <row r="44" spans="1:19" customHeight="1">
      <c r="A44" s="26" t="s"/>
      <c r="B44" s="26" t="s"/>
      <c r="C44" s="26" t="s"/>
      <c r="D44" s="26" t="s"/>
      <c r="E44" s="26" t="s"/>
      <c r="F44" s="26" t="s"/>
      <c r="G44" s="26" t="s"/>
      <c r="H44" s="26" t="s"/>
      <c r="I44" s="26" t="s"/>
      <c r="J44" s="26" t="s"/>
      <c r="K44" s="26" t="s"/>
      <c r="L44" s="26" t="s"/>
      <c r="M44" s="26" t="s"/>
      <c r="N44" s="26" t="s"/>
      <c r="O44" s="26" t="s"/>
      <c r="P44" s="26" t="s"/>
      <c r="Q44" s="26" t="s"/>
      <c r="R44" s="26" t="s"/>
      <c r="S44" s="26" t="s"/>
    </row>
    <row r="45" spans="1:19" customHeight="1">
      <c r="A45" s="26" t="s"/>
      <c r="B45" s="26" t="s"/>
      <c r="C45" s="26" t="s"/>
      <c r="D45" s="26" t="s"/>
      <c r="E45" s="26" t="s"/>
      <c r="F45" s="26" t="s"/>
      <c r="G45" s="26" t="s"/>
      <c r="H45" s="26" t="s"/>
      <c r="I45" s="26" t="s"/>
      <c r="J45" s="26" t="s"/>
      <c r="K45" s="26" t="s"/>
      <c r="L45" s="26" t="s"/>
      <c r="M45" s="26" t="s"/>
      <c r="N45" s="26" t="s"/>
      <c r="O45" s="26" t="s"/>
      <c r="P45" s="26" t="s"/>
      <c r="Q45" s="26" t="s"/>
      <c r="R45" s="26" t="s"/>
      <c r="S45" s="26" t="s"/>
    </row>
    <row r="46" spans="1:19" customHeight="1">
      <c r="A46" s="26" t="s"/>
      <c r="B46" s="26" t="s"/>
      <c r="C46" s="26" t="s"/>
      <c r="D46" s="26" t="s"/>
      <c r="E46" s="26" t="s"/>
      <c r="F46" s="26" t="s"/>
      <c r="G46" s="26" t="s"/>
      <c r="H46" s="26" t="s"/>
      <c r="I46" s="26" t="s"/>
      <c r="J46" s="26" t="s"/>
      <c r="K46" s="26" t="s"/>
      <c r="L46" s="26" t="s"/>
      <c r="M46" s="26" t="s"/>
      <c r="N46" s="26" t="s"/>
      <c r="O46" s="26" t="s"/>
      <c r="P46" s="26" t="s"/>
      <c r="Q46" s="26" t="s"/>
      <c r="R46" s="26" t="s"/>
      <c r="S46" s="26" t="s"/>
    </row>
    <row r="47" spans="1:19" customHeight="1">
      <c r="A47" s="26" t="s"/>
      <c r="B47" s="26" t="s"/>
      <c r="C47" s="26" t="s"/>
      <c r="D47" s="26" t="s"/>
      <c r="E47" s="26" t="s"/>
      <c r="F47" s="26" t="s"/>
      <c r="G47" s="26" t="s"/>
      <c r="H47" s="26" t="s"/>
      <c r="I47" s="26" t="s"/>
      <c r="J47" s="26" t="s"/>
      <c r="K47" s="26" t="s"/>
      <c r="L47" s="26" t="s"/>
      <c r="M47" s="26" t="s"/>
      <c r="N47" s="26" t="s"/>
      <c r="O47" s="26" t="s"/>
      <c r="P47" s="26" t="s"/>
      <c r="Q47" s="26" t="s"/>
      <c r="R47" s="26" t="s"/>
      <c r="S47" s="26" t="s"/>
    </row>
    <row r="48" spans="1:19" customHeight="1">
      <c r="A48" s="26" t="s"/>
      <c r="B48" s="26" t="s"/>
      <c r="C48" s="26" t="s"/>
      <c r="D48" s="26" t="s"/>
      <c r="E48" s="26" t="s"/>
      <c r="F48" s="26" t="s"/>
      <c r="G48" s="26" t="s"/>
      <c r="H48" s="26" t="s"/>
      <c r="I48" s="26" t="s"/>
      <c r="J48" s="26" t="s"/>
      <c r="K48" s="26" t="s"/>
      <c r="L48" s="26" t="s"/>
      <c r="M48" s="26" t="s"/>
      <c r="N48" s="26" t="s"/>
      <c r="O48" s="26" t="s"/>
      <c r="P48" s="26" t="s"/>
      <c r="Q48" s="26" t="s"/>
      <c r="R48" s="26" t="s"/>
      <c r="S48" s="26" t="s"/>
    </row>
    <row r="49" spans="1:19" customHeight="1">
      <c r="A49" s="26" t="s"/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6" t="s"/>
      <c r="N49" s="26" t="s"/>
      <c r="O49" s="26" t="s"/>
      <c r="P49" s="26" t="s"/>
      <c r="Q49" s="26" t="s"/>
      <c r="R49" s="26" t="s"/>
      <c r="S49" s="26" t="s"/>
    </row>
    <row r="50" spans="1:19" customHeight="1">
      <c r="A50" s="26" t="s"/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6" t="s"/>
      <c r="N50" s="26" t="s"/>
      <c r="O50" s="26" t="s"/>
      <c r="P50" s="26" t="s"/>
      <c r="Q50" s="26" t="s"/>
      <c r="R50" s="26" t="s"/>
      <c r="S50" s="26" t="s"/>
    </row>
    <row r="51" spans="1:19" customHeight="1">
      <c r="A51" s="26" t="s"/>
      <c r="B51" s="26" t="s"/>
      <c r="C51" s="26" t="s"/>
      <c r="D51" s="26" t="s"/>
      <c r="E51" s="26" t="s"/>
      <c r="F51" s="26" t="s"/>
      <c r="G51" s="26" t="s"/>
      <c r="H51" s="26" t="s"/>
      <c r="I51" s="26" t="s"/>
      <c r="J51" s="26" t="s"/>
      <c r="K51" s="26" t="s"/>
      <c r="L51" s="26" t="s"/>
      <c r="M51" s="26" t="s"/>
      <c r="N51" s="26" t="s"/>
      <c r="O51" s="26" t="s"/>
      <c r="P51" s="26" t="s"/>
      <c r="Q51" s="26" t="s"/>
      <c r="R51" s="26" t="s"/>
      <c r="S51" s="26" t="s"/>
    </row>
    <row r="52" spans="1:19" customHeight="1">
      <c r="A52" s="26" t="s"/>
      <c r="B52" s="26" t="s"/>
      <c r="C52" s="26" t="s"/>
      <c r="D52" s="26" t="s"/>
      <c r="E52" s="26" t="s"/>
      <c r="F52" s="26" t="s"/>
      <c r="G52" s="26" t="s"/>
      <c r="H52" s="26" t="s"/>
      <c r="I52" s="26" t="s"/>
      <c r="J52" s="26" t="s"/>
      <c r="K52" s="26" t="s"/>
      <c r="L52" s="26" t="s"/>
      <c r="M52" s="26" t="s"/>
      <c r="N52" s="26" t="s"/>
      <c r="O52" s="26" t="s"/>
      <c r="P52" s="26" t="s"/>
      <c r="Q52" s="26" t="s"/>
      <c r="R52" s="26" t="s"/>
      <c r="S52" s="26" t="s"/>
    </row>
    <row r="53" spans="1:19" customHeight="1">
      <c r="A53" s="26" t="s"/>
      <c r="B53" s="26" t="s"/>
      <c r="C53" s="26" t="s"/>
      <c r="D53" s="26" t="s"/>
      <c r="E53" s="26" t="s"/>
      <c r="F53" s="26" t="s"/>
      <c r="G53" s="26" t="s"/>
      <c r="H53" s="26" t="s"/>
      <c r="I53" s="26" t="s"/>
      <c r="J53" s="26" t="s"/>
      <c r="K53" s="26" t="s"/>
      <c r="L53" s="26" t="s"/>
      <c r="M53" s="26" t="s"/>
      <c r="N53" s="26" t="s"/>
      <c r="O53" s="26" t="s"/>
      <c r="P53" s="26" t="s"/>
      <c r="Q53" s="26" t="s"/>
      <c r="R53" s="26" t="s"/>
      <c r="S53" s="26" t="s"/>
    </row>
    <row r="54" spans="1:19" customHeight="1">
      <c r="A54" s="26" t="s"/>
      <c r="B54" s="26" t="s"/>
      <c r="C54" s="26" t="s"/>
      <c r="D54" s="26" t="s"/>
      <c r="E54" s="26" t="s"/>
      <c r="F54" s="26" t="s"/>
      <c r="G54" s="26" t="s"/>
      <c r="H54" s="26" t="s"/>
      <c r="I54" s="26" t="s"/>
      <c r="J54" s="26" t="s"/>
      <c r="K54" s="26" t="s"/>
      <c r="L54" s="26" t="s"/>
      <c r="M54" s="26" t="s"/>
      <c r="N54" s="26" t="s"/>
      <c r="O54" s="26" t="s"/>
      <c r="P54" s="26" t="s"/>
      <c r="Q54" s="26" t="s"/>
      <c r="R54" s="26" t="s"/>
      <c r="S54" s="26" t="s"/>
    </row>
    <row r="55" spans="1:19" customHeight="1">
      <c r="A55" s="26" t="s"/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6" t="s"/>
      <c r="N55" s="26" t="s"/>
      <c r="O55" s="26" t="s"/>
      <c r="P55" s="26" t="s"/>
      <c r="Q55" s="26" t="s"/>
      <c r="R55" s="26" t="s"/>
      <c r="S55" s="26" t="s"/>
    </row>
    <row r="56" spans="1:19" customHeight="1">
      <c r="A56" s="26" t="s"/>
      <c r="B56" s="26" t="s"/>
      <c r="C56" s="26" t="s"/>
      <c r="D56" s="26" t="s"/>
      <c r="E56" s="26" t="s"/>
      <c r="F56" s="26" t="s"/>
      <c r="G56" s="26" t="s"/>
      <c r="H56" s="26" t="s"/>
      <c r="I56" s="26" t="s"/>
      <c r="J56" s="26" t="s"/>
      <c r="K56" s="26" t="s"/>
      <c r="L56" s="26" t="s"/>
      <c r="M56" s="26" t="s"/>
      <c r="N56" s="26" t="s"/>
      <c r="O56" s="26" t="s"/>
      <c r="P56" s="26" t="s"/>
      <c r="Q56" s="26" t="s"/>
      <c r="R56" s="26" t="s"/>
      <c r="S56" s="26" t="s"/>
    </row>
    <row r="57" spans="1:19" customHeight="1">
      <c r="A57" s="26" t="s"/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6" t="s"/>
      <c r="N57" s="26" t="s"/>
      <c r="O57" s="26" t="s"/>
      <c r="P57" s="26" t="s"/>
      <c r="Q57" s="26" t="s"/>
      <c r="R57" s="26" t="s"/>
      <c r="S57" s="26" t="s"/>
    </row>
    <row r="58" spans="1:19" customHeight="1">
      <c r="A58" s="26" t="s"/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6" t="s"/>
      <c r="N58" s="26" t="s"/>
      <c r="O58" s="26" t="s"/>
      <c r="P58" s="26" t="s"/>
      <c r="Q58" s="26" t="s"/>
      <c r="R58" s="26" t="s"/>
      <c r="S58" s="26" t="s"/>
    </row>
    <row r="59" spans="1:19" customHeight="1">
      <c r="A59" s="26" t="s"/>
      <c r="B59" s="26" t="s"/>
      <c r="C59" s="26" t="s"/>
      <c r="D59" s="26" t="s"/>
      <c r="E59" s="26" t="s"/>
      <c r="F59" s="26" t="s"/>
      <c r="G59" s="26" t="s"/>
      <c r="H59" s="26" t="s"/>
      <c r="I59" s="26" t="s"/>
      <c r="J59" s="26" t="s"/>
      <c r="K59" s="26" t="s"/>
      <c r="L59" s="26" t="s"/>
      <c r="M59" s="26" t="s"/>
      <c r="N59" s="26" t="s"/>
      <c r="O59" s="26" t="s"/>
      <c r="P59" s="26" t="s"/>
      <c r="Q59" s="26" t="s"/>
      <c r="R59" s="26" t="s"/>
      <c r="S59" s="26" t="s"/>
    </row>
    <row r="60" spans="1:19" customHeight="1">
      <c r="A60" s="26" t="s"/>
      <c r="B60" s="26" t="s"/>
      <c r="C60" s="26" t="s"/>
      <c r="D60" s="26" t="s"/>
      <c r="E60" s="26" t="s"/>
      <c r="F60" s="26" t="s"/>
      <c r="G60" s="26" t="s"/>
      <c r="H60" s="26" t="s"/>
      <c r="I60" s="26" t="s"/>
      <c r="J60" s="26" t="s"/>
      <c r="K60" s="26" t="s"/>
      <c r="L60" s="26" t="s"/>
      <c r="M60" s="26" t="s"/>
      <c r="N60" s="26" t="s"/>
      <c r="O60" s="26" t="s"/>
      <c r="P60" s="26" t="s"/>
      <c r="Q60" s="26" t="s"/>
      <c r="R60" s="26" t="s"/>
      <c r="S60" s="26" t="s"/>
    </row>
    <row r="61" spans="1:19" customHeight="1">
      <c r="A61" s="26" t="s"/>
      <c r="B61" s="26" t="s"/>
      <c r="C61" s="26" t="s"/>
      <c r="D61" s="26" t="s"/>
      <c r="E61" s="26" t="s"/>
      <c r="F61" s="26" t="s"/>
      <c r="G61" s="26" t="s"/>
      <c r="H61" s="26" t="s"/>
      <c r="I61" s="26" t="s"/>
      <c r="J61" s="26" t="s"/>
      <c r="K61" s="26" t="s"/>
      <c r="L61" s="26" t="s"/>
      <c r="M61" s="26" t="s"/>
      <c r="N61" s="26" t="s"/>
      <c r="O61" s="26" t="s"/>
      <c r="P61" s="26" t="s"/>
      <c r="Q61" s="26" t="s"/>
      <c r="R61" s="26" t="s"/>
      <c r="S61" s="26" t="s"/>
    </row>
    <row r="62" spans="1:19" customHeight="1">
      <c r="A62" s="26" t="s"/>
      <c r="B62" s="26" t="s"/>
      <c r="C62" s="26" t="s"/>
      <c r="D62" s="26" t="s"/>
      <c r="E62" s="26" t="s"/>
      <c r="F62" s="26" t="s"/>
      <c r="G62" s="26" t="s"/>
      <c r="H62" s="26" t="s"/>
      <c r="I62" s="26" t="s"/>
      <c r="J62" s="26" t="s"/>
      <c r="K62" s="26" t="s"/>
      <c r="L62" s="26" t="s"/>
      <c r="M62" s="26" t="s"/>
      <c r="N62" s="26" t="s"/>
      <c r="O62" s="26" t="s"/>
      <c r="P62" s="26" t="s"/>
      <c r="Q62" s="26" t="s"/>
      <c r="R62" s="26" t="s"/>
      <c r="S62" s="26" t="s"/>
    </row>
    <row r="63" spans="1:19" customHeight="1">
      <c r="A63" s="26" t="s"/>
      <c r="B63" s="26" t="s"/>
      <c r="C63" s="26" t="s"/>
      <c r="D63" s="26" t="s"/>
      <c r="E63" s="26" t="s"/>
      <c r="F63" s="26" t="s"/>
      <c r="G63" s="26" t="s"/>
      <c r="H63" s="26" t="s"/>
      <c r="I63" s="26" t="s"/>
      <c r="J63" s="26" t="s"/>
      <c r="K63" s="26" t="s"/>
      <c r="L63" s="26" t="s"/>
      <c r="M63" s="26" t="s"/>
      <c r="N63" s="26" t="s"/>
      <c r="O63" s="26" t="s"/>
      <c r="P63" s="26" t="s"/>
      <c r="Q63" s="26" t="s"/>
      <c r="R63" s="26" t="s"/>
      <c r="S63" s="26" t="s"/>
    </row>
    <row r="64" spans="1:19" customHeight="1">
      <c r="A64" s="26" t="s"/>
      <c r="B64" s="26" t="s"/>
      <c r="C64" s="26" t="s"/>
      <c r="D64" s="26" t="s"/>
      <c r="E64" s="26" t="s"/>
      <c r="F64" s="26" t="s"/>
      <c r="G64" s="26" t="s"/>
      <c r="H64" s="26" t="s"/>
      <c r="I64" s="26" t="s"/>
      <c r="J64" s="26" t="s"/>
      <c r="K64" s="26" t="s"/>
      <c r="L64" s="26" t="s"/>
      <c r="M64" s="26" t="s"/>
      <c r="N64" s="26" t="s"/>
      <c r="O64" s="26" t="s"/>
      <c r="P64" s="26" t="s"/>
      <c r="Q64" s="26" t="s"/>
      <c r="R64" s="26" t="s"/>
      <c r="S64" s="26" t="s"/>
    </row>
    <row r="65" spans="1:19" customHeight="1">
      <c r="A65" s="26" t="s"/>
      <c r="B65" s="26" t="s"/>
      <c r="C65" s="26" t="s"/>
      <c r="D65" s="26" t="s"/>
      <c r="E65" s="26" t="s"/>
      <c r="F65" s="26" t="s"/>
      <c r="G65" s="26" t="s"/>
      <c r="H65" s="26" t="s"/>
      <c r="I65" s="26" t="s"/>
      <c r="J65" s="26" t="s"/>
      <c r="K65" s="26" t="s"/>
      <c r="L65" s="26" t="s"/>
      <c r="M65" s="26" t="s"/>
      <c r="N65" s="26" t="s"/>
      <c r="O65" s="26" t="s"/>
      <c r="P65" s="26" t="s"/>
      <c r="Q65" s="26" t="s"/>
      <c r="R65" s="26" t="s"/>
      <c r="S65" s="26" t="s"/>
    </row>
    <row r="66" spans="1:19" customHeight="1">
      <c r="A66" s="26" t="s"/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6" t="s"/>
      <c r="N66" s="26" t="s"/>
      <c r="O66" s="26" t="s"/>
      <c r="P66" s="26" t="s"/>
      <c r="Q66" s="26" t="s"/>
      <c r="R66" s="26" t="s"/>
      <c r="S66" s="26" t="s"/>
    </row>
    <row r="67" spans="1:19" customHeight="1">
      <c r="A67" s="26" t="s"/>
      <c r="B67" s="26" t="s"/>
      <c r="C67" s="26" t="s"/>
      <c r="D67" s="26" t="s"/>
      <c r="E67" s="26" t="s"/>
      <c r="F67" s="26" t="s"/>
      <c r="G67" s="26" t="s"/>
      <c r="H67" s="26" t="s"/>
      <c r="I67" s="26" t="s"/>
      <c r="J67" s="26" t="s"/>
      <c r="K67" s="26" t="s"/>
      <c r="L67" s="26" t="s"/>
      <c r="M67" s="26" t="s"/>
      <c r="N67" s="26" t="s"/>
      <c r="O67" s="26" t="s"/>
      <c r="P67" s="26" t="s"/>
      <c r="Q67" s="26" t="s"/>
      <c r="R67" s="26" t="s"/>
      <c r="S67" s="26" t="s"/>
    </row>
    <row r="68" spans="1:19" customHeight="1">
      <c r="A68" s="26" t="s"/>
      <c r="B68" s="26" t="s"/>
      <c r="C68" s="26" t="s"/>
      <c r="D68" s="26" t="s"/>
      <c r="E68" s="26" t="s"/>
      <c r="F68" s="26" t="s"/>
      <c r="G68" s="26" t="s"/>
      <c r="H68" s="26" t="s"/>
      <c r="I68" s="26" t="s"/>
      <c r="J68" s="26" t="s"/>
      <c r="K68" s="26" t="s"/>
      <c r="L68" s="26" t="s"/>
      <c r="M68" s="26" t="s"/>
      <c r="N68" s="26" t="s"/>
      <c r="O68" s="26" t="s"/>
      <c r="P68" s="26" t="s"/>
      <c r="Q68" s="26" t="s"/>
      <c r="R68" s="26" t="s"/>
      <c r="S68" s="26" t="s"/>
    </row>
    <row r="69" spans="1:19" customHeight="1">
      <c r="A69" s="26" t="s"/>
      <c r="B69" s="26" t="s"/>
      <c r="C69" s="26" t="s"/>
      <c r="D69" s="26" t="s"/>
      <c r="E69" s="26" t="s"/>
      <c r="F69" s="26" t="s"/>
      <c r="G69" s="26" t="s"/>
      <c r="H69" s="26" t="s"/>
      <c r="I69" s="26" t="s"/>
      <c r="J69" s="26" t="s"/>
      <c r="K69" s="26" t="s"/>
      <c r="L69" s="26" t="s"/>
      <c r="M69" s="26" t="s"/>
      <c r="N69" s="26" t="s"/>
      <c r="O69" s="26" t="s"/>
      <c r="P69" s="26" t="s"/>
      <c r="Q69" s="26" t="s"/>
      <c r="R69" s="26" t="s"/>
      <c r="S69" s="26" t="s"/>
    </row>
    <row r="70" spans="1:19" customHeight="1">
      <c r="A70" s="26" t="s"/>
      <c r="B70" s="26" t="s"/>
      <c r="C70" s="26" t="s"/>
      <c r="D70" s="26" t="s"/>
      <c r="E70" s="26" t="s"/>
      <c r="F70" s="26" t="s"/>
      <c r="G70" s="26" t="s"/>
      <c r="H70" s="26" t="s"/>
      <c r="I70" s="26" t="s"/>
      <c r="J70" s="26" t="s"/>
      <c r="K70" s="26" t="s"/>
      <c r="L70" s="26" t="s"/>
      <c r="M70" s="26" t="s"/>
      <c r="N70" s="26" t="s"/>
      <c r="O70" s="26" t="s"/>
      <c r="P70" s="26" t="s"/>
      <c r="Q70" s="26" t="s"/>
      <c r="R70" s="26" t="s"/>
      <c r="S70" s="26" t="s"/>
    </row>
    <row r="71" spans="1:19" customHeight="1">
      <c r="A71" s="26" t="s"/>
      <c r="B71" s="26" t="s"/>
      <c r="C71" s="26" t="s"/>
      <c r="D71" s="26" t="s"/>
      <c r="E71" s="26" t="s"/>
      <c r="F71" s="26" t="s"/>
      <c r="G71" s="26" t="s"/>
      <c r="H71" s="26" t="s"/>
      <c r="I71" s="26" t="s"/>
      <c r="J71" s="26" t="s"/>
      <c r="K71" s="26" t="s"/>
      <c r="L71" s="26" t="s"/>
      <c r="M71" s="26" t="s"/>
      <c r="N71" s="26" t="s"/>
      <c r="O71" s="26" t="s"/>
      <c r="P71" s="26" t="s"/>
      <c r="Q71" s="26" t="s"/>
      <c r="R71" s="26" t="s"/>
      <c r="S71" s="26" t="s"/>
    </row>
    <row r="72" spans="1:19" customHeight="1">
      <c r="A72" s="26" t="s"/>
      <c r="B72" s="26" t="s"/>
      <c r="C72" s="26" t="s"/>
      <c r="D72" s="26" t="s"/>
      <c r="E72" s="26" t="s"/>
      <c r="F72" s="26" t="s"/>
      <c r="G72" s="26" t="s"/>
      <c r="H72" s="26" t="s"/>
      <c r="I72" s="26" t="s"/>
      <c r="J72" s="26" t="s"/>
      <c r="K72" s="26" t="s"/>
      <c r="L72" s="26" t="s"/>
      <c r="M72" s="26" t="s"/>
      <c r="N72" s="26" t="s"/>
      <c r="O72" s="26" t="s"/>
      <c r="P72" s="26" t="s"/>
      <c r="Q72" s="26" t="s"/>
      <c r="R72" s="26" t="s"/>
      <c r="S72" s="26" t="s"/>
    </row>
    <row r="73" spans="1:19" customHeight="1">
      <c r="A73" s="26" t="s"/>
      <c r="B73" s="26" t="s"/>
      <c r="C73" s="26" t="s"/>
      <c r="D73" s="26" t="s"/>
      <c r="E73" s="26" t="s"/>
      <c r="F73" s="26" t="s"/>
      <c r="G73" s="26" t="s"/>
      <c r="H73" s="26" t="s"/>
      <c r="I73" s="26" t="s"/>
      <c r="J73" s="26" t="s"/>
      <c r="K73" s="26" t="s"/>
      <c r="L73" s="26" t="s"/>
      <c r="M73" s="26" t="s"/>
      <c r="N73" s="26" t="s"/>
      <c r="O73" s="26" t="s"/>
      <c r="P73" s="26" t="s"/>
      <c r="Q73" s="26" t="s"/>
      <c r="R73" s="26" t="s"/>
      <c r="S73" s="26" t="s"/>
    </row>
    <row r="74" spans="1:19" customHeight="1">
      <c r="A74" s="26" t="s"/>
      <c r="B74" s="26" t="s"/>
      <c r="C74" s="26" t="s"/>
      <c r="D74" s="26" t="s"/>
      <c r="E74" s="26" t="s"/>
      <c r="F74" s="26" t="s"/>
      <c r="G74" s="26" t="s"/>
      <c r="H74" s="26" t="s"/>
      <c r="I74" s="26" t="s"/>
      <c r="J74" s="26" t="s"/>
      <c r="K74" s="26" t="s"/>
      <c r="L74" s="26" t="s"/>
      <c r="M74" s="26" t="s"/>
      <c r="N74" s="26" t="s"/>
      <c r="O74" s="26" t="s"/>
      <c r="P74" s="26" t="s"/>
      <c r="Q74" s="26" t="s"/>
      <c r="R74" s="26" t="s"/>
      <c r="S74" s="26" t="s"/>
    </row>
    <row r="75" spans="1:19" customHeight="1">
      <c r="A75" s="26" t="s"/>
      <c r="B75" s="26" t="s"/>
      <c r="C75" s="26" t="s"/>
      <c r="D75" s="26" t="s"/>
      <c r="E75" s="26" t="s"/>
      <c r="F75" s="26" t="s"/>
      <c r="G75" s="26" t="s"/>
      <c r="H75" s="26" t="s"/>
      <c r="I75" s="26" t="s"/>
      <c r="J75" s="26" t="s"/>
      <c r="K75" s="26" t="s"/>
      <c r="L75" s="26" t="s"/>
      <c r="M75" s="26" t="s"/>
      <c r="N75" s="26" t="s"/>
      <c r="O75" s="26" t="s"/>
      <c r="P75" s="26" t="s"/>
      <c r="Q75" s="26" t="s"/>
      <c r="R75" s="26" t="s"/>
      <c r="S75" s="26" t="s"/>
    </row>
    <row r="76" spans="1:19" customHeight="1">
      <c r="A76" s="26" t="s"/>
      <c r="B76" s="26" t="s"/>
      <c r="C76" s="26" t="s"/>
      <c r="D76" s="26" t="s"/>
      <c r="E76" s="26" t="s"/>
      <c r="F76" s="26" t="s"/>
      <c r="G76" s="26" t="s"/>
      <c r="H76" s="26" t="s"/>
      <c r="I76" s="26" t="s"/>
      <c r="J76" s="26" t="s"/>
      <c r="K76" s="26" t="s"/>
      <c r="L76" s="26" t="s"/>
      <c r="M76" s="26" t="s"/>
      <c r="N76" s="26" t="s"/>
      <c r="O76" s="26" t="s"/>
      <c r="P76" s="26" t="s"/>
      <c r="Q76" s="26" t="s"/>
      <c r="R76" s="26" t="s"/>
      <c r="S76" s="26" t="s"/>
    </row>
    <row r="77" spans="1:19" customHeight="1">
      <c r="A77" s="26" t="s"/>
      <c r="B77" s="26" t="s"/>
      <c r="C77" s="26" t="s"/>
      <c r="D77" s="26" t="s"/>
      <c r="E77" s="26" t="s"/>
      <c r="F77" s="26" t="s"/>
      <c r="G77" s="26" t="s"/>
      <c r="H77" s="26" t="s"/>
      <c r="I77" s="26" t="s"/>
      <c r="J77" s="26" t="s"/>
      <c r="K77" s="26" t="s"/>
      <c r="L77" s="26" t="s"/>
      <c r="M77" s="26" t="s"/>
      <c r="N77" s="26" t="s"/>
      <c r="O77" s="26" t="s"/>
      <c r="P77" s="26" t="s"/>
      <c r="Q77" s="26" t="s"/>
      <c r="R77" s="26" t="s"/>
      <c r="S77" s="26" t="s"/>
    </row>
    <row r="78" spans="1:19" customHeight="1">
      <c r="A78" s="26" t="s"/>
      <c r="B78" s="26" t="s"/>
      <c r="C78" s="26" t="s"/>
      <c r="D78" s="26" t="s"/>
      <c r="E78" s="26" t="s"/>
      <c r="F78" s="26" t="s"/>
      <c r="G78" s="26" t="s"/>
      <c r="H78" s="26" t="s"/>
      <c r="I78" s="26" t="s"/>
      <c r="J78" s="26" t="s"/>
      <c r="K78" s="26" t="s"/>
      <c r="L78" s="26" t="s"/>
      <c r="M78" s="26" t="s"/>
      <c r="N78" s="26" t="s"/>
      <c r="O78" s="26" t="s"/>
      <c r="P78" s="26" t="s"/>
      <c r="Q78" s="26" t="s"/>
      <c r="R78" s="26" t="s"/>
      <c r="S78" s="26" t="s"/>
    </row>
    <row r="79" spans="1:19" customHeight="1">
      <c r="A79" s="26" t="s"/>
      <c r="B79" s="26" t="s"/>
      <c r="C79" s="26" t="s"/>
      <c r="D79" s="26" t="s"/>
      <c r="E79" s="26" t="s"/>
      <c r="F79" s="26" t="s"/>
      <c r="G79" s="26" t="s"/>
      <c r="H79" s="26" t="s"/>
      <c r="I79" s="26" t="s"/>
      <c r="J79" s="26" t="s"/>
      <c r="K79" s="26" t="s"/>
      <c r="L79" s="26" t="s"/>
      <c r="M79" s="26" t="s"/>
      <c r="N79" s="26" t="s"/>
      <c r="O79" s="26" t="s"/>
      <c r="P79" s="26" t="s"/>
      <c r="Q79" s="26" t="s"/>
      <c r="R79" s="26" t="s"/>
      <c r="S79" s="26" t="s"/>
    </row>
    <row r="80" spans="1:19" customHeight="1">
      <c r="A80" s="26" t="s"/>
      <c r="B80" s="26" t="s"/>
      <c r="C80" s="26" t="s"/>
      <c r="D80" s="26" t="s"/>
      <c r="E80" s="26" t="s"/>
      <c r="F80" s="26" t="s"/>
      <c r="G80" s="26" t="s"/>
      <c r="H80" s="26" t="s"/>
      <c r="I80" s="26" t="s"/>
      <c r="J80" s="26" t="s"/>
      <c r="K80" s="26" t="s"/>
      <c r="L80" s="26" t="s"/>
      <c r="M80" s="26" t="s"/>
      <c r="N80" s="26" t="s"/>
      <c r="O80" s="26" t="s"/>
      <c r="P80" s="26" t="s"/>
      <c r="Q80" s="26" t="s"/>
      <c r="R80" s="26" t="s"/>
      <c r="S80" s="26" t="s"/>
    </row>
    <row r="81" spans="1:19" customHeight="1">
      <c r="A81" s="26" t="s"/>
      <c r="B81" s="26" t="s"/>
      <c r="C81" s="26" t="s"/>
      <c r="D81" s="26" t="s"/>
      <c r="E81" s="26" t="s"/>
      <c r="F81" s="26" t="s"/>
      <c r="G81" s="26" t="s"/>
      <c r="H81" s="26" t="s"/>
      <c r="I81" s="26" t="s"/>
      <c r="J81" s="26" t="s"/>
      <c r="K81" s="26" t="s"/>
      <c r="L81" s="26" t="s"/>
      <c r="M81" s="26" t="s"/>
      <c r="N81" s="26" t="s"/>
      <c r="O81" s="26" t="s"/>
      <c r="P81" s="26" t="s"/>
      <c r="Q81" s="26" t="s"/>
      <c r="R81" s="26" t="s"/>
      <c r="S81" s="26" t="s"/>
    </row>
    <row r="82" spans="1:19" customHeight="1">
      <c r="A82" s="26" t="s"/>
      <c r="B82" s="26" t="s"/>
      <c r="C82" s="26" t="s"/>
      <c r="D82" s="26" t="s"/>
      <c r="E82" s="26" t="s"/>
      <c r="F82" s="26" t="s"/>
      <c r="G82" s="26" t="s"/>
      <c r="H82" s="26" t="s"/>
      <c r="I82" s="26" t="s"/>
      <c r="J82" s="26" t="s"/>
      <c r="K82" s="26" t="s"/>
      <c r="L82" s="26" t="s"/>
      <c r="M82" s="26" t="s"/>
      <c r="N82" s="26" t="s"/>
      <c r="O82" s="26" t="s"/>
      <c r="P82" s="26" t="s"/>
      <c r="Q82" s="26" t="s"/>
      <c r="R82" s="26" t="s"/>
      <c r="S82" s="26" t="s"/>
    </row>
    <row r="83" spans="1:19" customHeight="1">
      <c r="A83" s="26" t="s"/>
      <c r="B83" s="26" t="s"/>
      <c r="C83" s="26" t="s"/>
      <c r="D83" s="26" t="s"/>
      <c r="E83" s="26" t="s"/>
      <c r="F83" s="26" t="s"/>
      <c r="G83" s="26" t="s"/>
      <c r="H83" s="26" t="s"/>
      <c r="I83" s="26" t="s"/>
      <c r="J83" s="26" t="s"/>
      <c r="K83" s="26" t="s"/>
      <c r="L83" s="26" t="s"/>
      <c r="M83" s="26" t="s"/>
      <c r="N83" s="26" t="s"/>
      <c r="O83" s="26" t="s"/>
      <c r="P83" s="26" t="s"/>
      <c r="Q83" s="26" t="s"/>
      <c r="R83" s="26" t="s"/>
      <c r="S83" s="26" t="s"/>
    </row>
    <row r="84" spans="1:19" customHeight="1">
      <c r="A84" s="26" t="s"/>
      <c r="B84" s="26" t="s"/>
      <c r="C84" s="26" t="s"/>
      <c r="D84" s="26" t="s"/>
      <c r="E84" s="26" t="s"/>
      <c r="F84" s="26" t="s"/>
      <c r="G84" s="26" t="s"/>
      <c r="H84" s="26" t="s"/>
      <c r="I84" s="26" t="s"/>
      <c r="J84" s="26" t="s"/>
      <c r="K84" s="26" t="s"/>
      <c r="L84" s="26" t="s"/>
      <c r="M84" s="26" t="s"/>
      <c r="N84" s="26" t="s"/>
      <c r="O84" s="26" t="s"/>
      <c r="P84" s="26" t="s"/>
      <c r="Q84" s="26" t="s"/>
      <c r="R84" s="26" t="s"/>
      <c r="S84" s="26" t="s"/>
    </row>
    <row r="85" spans="1:19" customHeight="1">
      <c r="A85" s="26" t="s"/>
      <c r="B85" s="26" t="s"/>
      <c r="C85" s="26" t="s"/>
      <c r="D85" s="26" t="s"/>
      <c r="E85" s="26" t="s"/>
      <c r="F85" s="26" t="s"/>
      <c r="G85" s="26" t="s"/>
      <c r="H85" s="26" t="s"/>
      <c r="I85" s="26" t="s"/>
      <c r="J85" s="26" t="s"/>
      <c r="K85" s="26" t="s"/>
      <c r="L85" s="26" t="s"/>
      <c r="M85" s="26" t="s"/>
      <c r="N85" s="26" t="s"/>
      <c r="O85" s="26" t="s"/>
      <c r="P85" s="26" t="s"/>
      <c r="Q85" s="26" t="s"/>
      <c r="R85" s="26" t="s"/>
      <c r="S85" s="26" t="s"/>
    </row>
    <row r="86" spans="1:19" customHeight="1">
      <c r="A86" s="26" t="s"/>
      <c r="B86" s="26" t="s"/>
      <c r="C86" s="26" t="s"/>
      <c r="D86" s="26" t="s"/>
      <c r="E86" s="26" t="s"/>
      <c r="F86" s="26" t="s"/>
      <c r="G86" s="26" t="s"/>
      <c r="H86" s="26" t="s"/>
      <c r="I86" s="26" t="s"/>
      <c r="J86" s="26" t="s"/>
      <c r="K86" s="26" t="s"/>
      <c r="L86" s="26" t="s"/>
      <c r="M86" s="26" t="s"/>
      <c r="N86" s="26" t="s"/>
      <c r="O86" s="26" t="s"/>
      <c r="P86" s="26" t="s"/>
      <c r="Q86" s="26" t="s"/>
      <c r="R86" s="26" t="s"/>
      <c r="S86" s="26" t="s"/>
    </row>
    <row r="87" spans="1:19" customHeight="1">
      <c r="A87" s="26" t="s"/>
      <c r="B87" s="26" t="s"/>
      <c r="C87" s="26" t="s"/>
      <c r="D87" s="26" t="s"/>
      <c r="E87" s="26" t="s"/>
      <c r="F87" s="26" t="s"/>
      <c r="G87" s="26" t="s"/>
      <c r="H87" s="26" t="s"/>
      <c r="I87" s="26" t="s"/>
      <c r="J87" s="26" t="s"/>
      <c r="K87" s="26" t="s"/>
      <c r="L87" s="26" t="s"/>
      <c r="M87" s="26" t="s"/>
      <c r="N87" s="26" t="s"/>
      <c r="O87" s="26" t="s"/>
      <c r="P87" s="26" t="s"/>
      <c r="Q87" s="26" t="s"/>
      <c r="R87" s="26" t="s"/>
      <c r="S87" s="26" t="s"/>
    </row>
    <row r="88" spans="1:19" customHeight="1">
      <c r="A88" s="26" t="s"/>
      <c r="B88" s="26" t="s"/>
      <c r="C88" s="26" t="s"/>
      <c r="D88" s="26" t="s"/>
      <c r="E88" s="26" t="s"/>
      <c r="F88" s="26" t="s"/>
      <c r="G88" s="26" t="s"/>
      <c r="H88" s="26" t="s"/>
      <c r="I88" s="26" t="s"/>
      <c r="J88" s="26" t="s"/>
      <c r="K88" s="26" t="s"/>
      <c r="L88" s="26" t="s"/>
      <c r="M88" s="26" t="s"/>
      <c r="N88" s="26" t="s"/>
      <c r="O88" s="26" t="s"/>
      <c r="P88" s="26" t="s"/>
      <c r="Q88" s="26" t="s"/>
      <c r="R88" s="26" t="s"/>
      <c r="S88" s="26" t="s"/>
    </row>
    <row r="89" spans="1:19" customHeight="1">
      <c r="A89" s="26" t="s"/>
      <c r="B89" s="26" t="s"/>
      <c r="C89" s="26" t="s"/>
      <c r="D89" s="26" t="s"/>
      <c r="E89" s="26" t="s"/>
      <c r="F89" s="26" t="s"/>
      <c r="G89" s="26" t="s"/>
      <c r="H89" s="26" t="s"/>
      <c r="I89" s="26" t="s"/>
      <c r="J89" s="26" t="s"/>
      <c r="K89" s="26" t="s"/>
      <c r="L89" s="26" t="s"/>
      <c r="M89" s="26" t="s"/>
      <c r="N89" s="26" t="s"/>
      <c r="O89" s="26" t="s"/>
      <c r="P89" s="26" t="s"/>
      <c r="Q89" s="26" t="s"/>
      <c r="R89" s="26" t="s"/>
      <c r="S89" s="26" t="s"/>
    </row>
    <row r="90" spans="1:19" customHeight="1">
      <c r="A90" s="26" t="s"/>
      <c r="B90" s="26" t="s"/>
      <c r="C90" s="26" t="s"/>
      <c r="D90" s="26" t="s"/>
      <c r="E90" s="26" t="s"/>
      <c r="F90" s="26" t="s"/>
      <c r="G90" s="26" t="s"/>
      <c r="H90" s="26" t="s"/>
      <c r="I90" s="26" t="s"/>
      <c r="J90" s="26" t="s"/>
      <c r="K90" s="26" t="s"/>
      <c r="L90" s="26" t="s"/>
      <c r="M90" s="26" t="s"/>
      <c r="N90" s="26" t="s"/>
      <c r="O90" s="26" t="s"/>
      <c r="P90" s="26" t="s"/>
      <c r="Q90" s="26" t="s"/>
      <c r="R90" s="26" t="s"/>
      <c r="S90" s="26" t="s"/>
    </row>
    <row r="91" spans="1:19" customHeight="1">
      <c r="A91" s="26" t="s"/>
      <c r="B91" s="26" t="s"/>
      <c r="C91" s="26" t="s"/>
      <c r="D91" s="26" t="s"/>
      <c r="E91" s="26" t="s"/>
      <c r="F91" s="26" t="s"/>
      <c r="G91" s="26" t="s"/>
      <c r="H91" s="26" t="s"/>
      <c r="I91" s="26" t="s"/>
      <c r="J91" s="26" t="s"/>
      <c r="K91" s="26" t="s"/>
      <c r="L91" s="26" t="s"/>
      <c r="M91" s="26" t="s"/>
      <c r="N91" s="26" t="s"/>
      <c r="O91" s="26" t="s"/>
      <c r="P91" s="26" t="s"/>
      <c r="Q91" s="26" t="s"/>
      <c r="R91" s="26" t="s"/>
      <c r="S91" s="26" t="s"/>
    </row>
    <row r="92" spans="1:19" customHeight="1">
      <c r="A92" s="26" t="s"/>
      <c r="B92" s="26" t="s"/>
      <c r="C92" s="26" t="s"/>
      <c r="D92" s="83" t="s">
        <v>53</v>
      </c>
      <c r="E92" s="83" t="s"/>
      <c r="F92" s="83" t="s"/>
      <c r="G92" s="83" t="s"/>
      <c r="H92" s="83" t="s"/>
      <c r="I92" s="83" t="s"/>
      <c r="J92" s="26" t="s"/>
      <c r="K92" s="26" t="s"/>
      <c r="L92" s="26" t="s"/>
      <c r="M92" s="26" t="s"/>
      <c r="N92" s="26" t="s"/>
      <c r="O92" s="26" t="s"/>
      <c r="P92" s="26" t="s"/>
      <c r="Q92" s="26" t="s"/>
      <c r="R92" s="26" t="s"/>
      <c r="S92" s="26" t="s"/>
    </row>
    <row r="93" spans="1:19" customHeight="1">
      <c r="A93" s="26" t="s"/>
      <c r="B93" s="26" t="s"/>
      <c r="C93" s="26" t="s"/>
      <c r="D93" s="84" t="s">
        <v>54</v>
      </c>
      <c r="E93" s="84" t="s">
        <v>55</v>
      </c>
      <c r="F93" s="84" t="s">
        <v>56</v>
      </c>
      <c r="G93" s="84" t="s">
        <v>18</v>
      </c>
      <c r="H93" s="84" t="s">
        <v>57</v>
      </c>
      <c r="I93" s="84" t="s">
        <v>58</v>
      </c>
      <c r="J93" s="26" t="s"/>
      <c r="K93" s="26" t="s"/>
      <c r="L93" s="26" t="s"/>
      <c r="M93" s="26" t="s"/>
      <c r="N93" s="26" t="s"/>
      <c r="O93" s="26" t="s"/>
      <c r="P93" s="26" t="s"/>
      <c r="Q93" s="26" t="s"/>
      <c r="R93" s="26" t="s"/>
      <c r="S93" s="26" t="s"/>
    </row>
    <row r="94" spans="1:19" customHeight="1">
      <c r="A94" s="26" t="s"/>
      <c r="B94" s="26" t="s"/>
      <c r="C94" s="26" t="s"/>
      <c r="D94" s="77">
        <f>=采购成本!B4</f>
        <v>0</v>
      </c>
      <c r="E94" s="77" t="str">
        <f>=采购成本!C4</f>
        <v>区域01</v>
      </c>
      <c r="F94" s="85">
        <f>=IFERROR(采购成本!X4,"")</f>
        <v>0</v>
      </c>
      <c r="G94" s="77">
        <f>=IFERROR(F94*D94,"")</f>
        <v>0</v>
      </c>
      <c r="H94" s="77">
        <f>=IFERROR(设备出售价计算器!X4,"")</f>
        <v>0</v>
      </c>
      <c r="I94" s="77">
        <f>=IFERROR(D94*H94,"")</f>
        <v>0</v>
      </c>
      <c r="J94" s="26" t="s"/>
      <c r="K94" s="26" t="s"/>
      <c r="L94" s="26" t="s"/>
      <c r="M94" s="26" t="s"/>
      <c r="N94" s="26" t="s"/>
      <c r="O94" s="26" t="s"/>
      <c r="P94" s="26" t="s"/>
      <c r="Q94" s="26" t="s"/>
      <c r="R94" s="26" t="s"/>
      <c r="S94" s="26" t="s"/>
    </row>
    <row r="95" spans="1:19" customHeight="1">
      <c r="A95" s="26" t="s"/>
      <c r="B95" s="26" t="s"/>
      <c r="C95" s="26" t="s"/>
      <c r="D95" s="77">
        <f>=采购成本!B5</f>
        <v>0</v>
      </c>
      <c r="E95" s="77" t="str">
        <f>=采购成本!C5</f>
        <v>区域02</v>
      </c>
      <c r="F95" s="85">
        <f>=IFERROR(采购成本!X5,"")</f>
        <v>0</v>
      </c>
      <c r="G95" s="77">
        <f>=IFERROR(F95*D95,"")</f>
        <v>0</v>
      </c>
      <c r="H95" s="77">
        <f>=IFERROR(设备出售价计算器!X5,"")</f>
        <v>0</v>
      </c>
      <c r="I95" s="77">
        <f>=IFERROR(D95*H95,"")</f>
        <v>0</v>
      </c>
      <c r="J95" s="26" t="s"/>
      <c r="K95" s="26" t="s"/>
      <c r="L95" s="26" t="s"/>
      <c r="M95" s="26" t="s"/>
      <c r="N95" s="26" t="s"/>
      <c r="O95" s="26" t="s"/>
      <c r="P95" s="26" t="s"/>
      <c r="Q95" s="26" t="s"/>
      <c r="R95" s="26" t="s"/>
      <c r="S95" s="26" t="s"/>
    </row>
    <row r="96" spans="1:19" customHeight="1">
      <c r="A96" s="26" t="s"/>
      <c r="B96" s="26" t="s"/>
      <c r="C96" s="26" t="s"/>
      <c r="D96" s="77">
        <f>=采购成本!B6</f>
        <v>0</v>
      </c>
      <c r="E96" s="77" t="str">
        <f>=采购成本!C6</f>
        <v>区域03</v>
      </c>
      <c r="F96" s="85">
        <f>=IFERROR(采购成本!X6,"")</f>
        <v>0</v>
      </c>
      <c r="G96" s="77">
        <f>=IFERROR(F96*D96,"")</f>
        <v>0</v>
      </c>
      <c r="H96" s="77">
        <f>=IFERROR(设备出售价计算器!X6,"")</f>
        <v>0</v>
      </c>
      <c r="I96" s="77">
        <f>=IFERROR(D96*H96,"")</f>
        <v>0</v>
      </c>
      <c r="J96" s="26" t="s"/>
      <c r="K96" s="26" t="s"/>
      <c r="L96" s="26" t="s"/>
      <c r="M96" s="26" t="s"/>
      <c r="N96" s="26" t="s"/>
      <c r="O96" s="26" t="s"/>
      <c r="P96" s="26" t="s"/>
      <c r="Q96" s="26" t="s"/>
      <c r="R96" s="26" t="s"/>
      <c r="S96" s="26" t="s"/>
    </row>
    <row r="97" spans="1:19" customHeight="1">
      <c r="A97" s="26" t="s"/>
      <c r="B97" s="26" t="s"/>
      <c r="C97" s="26" t="s"/>
      <c r="D97" s="77">
        <f>=采购成本!B7</f>
        <v>0</v>
      </c>
      <c r="E97" s="77" t="str">
        <f>=采购成本!C7</f>
        <v>区域04</v>
      </c>
      <c r="F97" s="85">
        <f>=IFERROR(采购成本!X7,"")</f>
        <v>0</v>
      </c>
      <c r="G97" s="77">
        <f>=IFERROR(F97*D97,"")</f>
        <v>0</v>
      </c>
      <c r="H97" s="77">
        <f>=IFERROR(设备出售价计算器!X7,"")</f>
        <v>0</v>
      </c>
      <c r="I97" s="77">
        <f>=IFERROR(D97*H97,"")</f>
        <v>0</v>
      </c>
      <c r="J97" s="26" t="s"/>
      <c r="K97" s="26" t="s"/>
      <c r="L97" s="26" t="s"/>
      <c r="M97" s="26" t="s"/>
      <c r="N97" s="26" t="s"/>
      <c r="O97" s="26" t="s"/>
      <c r="P97" s="26" t="s"/>
      <c r="Q97" s="26" t="s"/>
      <c r="R97" s="26" t="s"/>
      <c r="S97" s="26" t="s"/>
    </row>
    <row r="98" spans="1:19" customHeight="1">
      <c r="A98" s="26" t="s"/>
      <c r="B98" s="26" t="s"/>
      <c r="C98" s="26" t="s"/>
      <c r="D98" s="77">
        <f>=采购成本!B8</f>
        <v>0</v>
      </c>
      <c r="E98" s="77" t="str">
        <f>=采购成本!C8</f>
        <v>区域05</v>
      </c>
      <c r="F98" s="85">
        <f>=IFERROR(采购成本!X8,"")</f>
        <v>0</v>
      </c>
      <c r="G98" s="77">
        <f>=IFERROR(F98*D98,"")</f>
        <v>0</v>
      </c>
      <c r="H98" s="77">
        <f>=IFERROR(设备出售价计算器!X8,"")</f>
        <v>0</v>
      </c>
      <c r="I98" s="77">
        <f>=IFERROR(D98*H98,"")</f>
        <v>0</v>
      </c>
      <c r="J98" s="26" t="s"/>
      <c r="K98" s="26" t="s"/>
      <c r="L98" s="26" t="s"/>
      <c r="M98" s="26" t="s"/>
      <c r="N98" s="26" t="s"/>
      <c r="O98" s="26" t="s"/>
      <c r="P98" s="26" t="s"/>
      <c r="Q98" s="26" t="s"/>
      <c r="R98" s="26" t="s"/>
      <c r="S98" s="26" t="s"/>
    </row>
    <row r="99" spans="1:19" customHeight="1">
      <c r="A99" s="26" t="s"/>
      <c r="B99" s="26" t="s"/>
      <c r="C99" s="26" t="s"/>
      <c r="D99" s="77">
        <f>=采购成本!B9</f>
        <v>0</v>
      </c>
      <c r="E99" s="77" t="str">
        <f>=采购成本!C9</f>
        <v>区域06</v>
      </c>
      <c r="F99" s="85">
        <f>=IFERROR(采购成本!X9,"")</f>
        <v>0</v>
      </c>
      <c r="G99" s="77">
        <f>=IFERROR(F99*D99,"")</f>
        <v>0</v>
      </c>
      <c r="H99" s="77">
        <f>=IFERROR(设备出售价计算器!X9,"")</f>
        <v>0</v>
      </c>
      <c r="I99" s="77">
        <f>=IFERROR(D99*H99,"")</f>
        <v>0</v>
      </c>
      <c r="J99" s="26" t="s"/>
      <c r="K99" s="26" t="s"/>
      <c r="L99" s="26" t="s"/>
      <c r="M99" s="26" t="s"/>
      <c r="N99" s="26" t="s"/>
      <c r="O99" s="26" t="s"/>
      <c r="P99" s="26" t="s"/>
      <c r="Q99" s="26" t="s"/>
      <c r="R99" s="26" t="s"/>
      <c r="S99" s="26" t="s"/>
    </row>
    <row r="100" spans="1:19" customHeight="1">
      <c r="A100" s="26" t="s"/>
      <c r="B100" s="26" t="s"/>
      <c r="C100" s="26" t="s"/>
      <c r="D100" s="77">
        <f>=采购成本!B10</f>
        <v>0</v>
      </c>
      <c r="E100" s="77" t="str">
        <f>=采购成本!C10</f>
        <v>区域07</v>
      </c>
      <c r="F100" s="85">
        <f>=IFERROR(采购成本!X10,"")</f>
        <v>0</v>
      </c>
      <c r="G100" s="77">
        <f>=IFERROR(F100*D100,"")</f>
        <v>0</v>
      </c>
      <c r="H100" s="77">
        <f>=IFERROR(设备出售价计算器!X10,"")</f>
        <v>0</v>
      </c>
      <c r="I100" s="77">
        <f>=IFERROR(D100*H100,"")</f>
        <v>0</v>
      </c>
      <c r="J100" s="26" t="s"/>
      <c r="K100" s="26" t="s"/>
      <c r="L100" s="26" t="s"/>
      <c r="M100" s="26" t="s"/>
      <c r="N100" s="26" t="s"/>
      <c r="O100" s="26" t="s"/>
      <c r="P100" s="26" t="s"/>
      <c r="Q100" s="26" t="s"/>
      <c r="R100" s="26" t="s"/>
      <c r="S100" s="26" t="s"/>
    </row>
    <row r="101" spans="1:19" customHeight="1">
      <c r="A101" s="26" t="s"/>
      <c r="B101" s="26" t="s"/>
      <c r="C101" s="26" t="s"/>
      <c r="D101" s="77">
        <f>=采购成本!B11</f>
        <v>0</v>
      </c>
      <c r="E101" s="77">
        <f>=采购成本!C11</f>
        <v>0</v>
      </c>
      <c r="F101" s="85">
        <f>=IFERROR(采购成本!X11,"")</f>
        <v>0</v>
      </c>
      <c r="G101" s="77">
        <f>=IFERROR(F101*D101,"")</f>
        <v>0</v>
      </c>
      <c r="H101" s="77">
        <f>=IFERROR(设备出售价计算器!X11,"")</f>
        <v>0</v>
      </c>
      <c r="I101" s="77">
        <f>=IFERROR(D101*H101,"")</f>
        <v>0</v>
      </c>
      <c r="J101" s="26" t="s"/>
      <c r="K101" s="26" t="s"/>
      <c r="L101" s="26" t="s"/>
      <c r="M101" s="26" t="s"/>
      <c r="N101" s="26" t="s"/>
      <c r="O101" s="26" t="s"/>
      <c r="P101" s="26" t="s"/>
      <c r="Q101" s="26" t="s"/>
      <c r="R101" s="26" t="s"/>
      <c r="S101" s="26" t="s"/>
    </row>
    <row r="102" spans="1:19" customHeight="1">
      <c r="A102" s="26" t="s"/>
      <c r="B102" s="26" t="s"/>
      <c r="C102" s="26" t="s"/>
      <c r="D102" s="77">
        <f>=采购成本!B12</f>
        <v>0</v>
      </c>
      <c r="E102" s="77">
        <f>=采购成本!C12</f>
        <v>0</v>
      </c>
      <c r="F102" s="85">
        <f>=IFERROR(采购成本!X12,"")</f>
        <v>0</v>
      </c>
      <c r="G102" s="77">
        <f>=IFERROR(F102*D102,"")</f>
        <v>0</v>
      </c>
      <c r="H102" s="77">
        <f>=IFERROR(设备出售价计算器!X12,"")</f>
        <v>0</v>
      </c>
      <c r="I102" s="77">
        <f>=IFERROR(D102*H102,"")</f>
        <v>0</v>
      </c>
      <c r="J102" s="26" t="s"/>
      <c r="K102" s="26" t="s"/>
      <c r="L102" s="26" t="s"/>
      <c r="M102" s="26" t="s"/>
      <c r="N102" s="26" t="s"/>
      <c r="O102" s="26" t="s"/>
      <c r="P102" s="26" t="s"/>
      <c r="Q102" s="26" t="s"/>
      <c r="R102" s="26" t="s"/>
      <c r="S102" s="26" t="s"/>
    </row>
    <row r="103" spans="1:19" customHeight="1">
      <c r="A103" s="26" t="s"/>
      <c r="B103" s="26" t="s"/>
      <c r="C103" s="26" t="s"/>
      <c r="D103" s="77">
        <f>=采购成本!B13</f>
        <v>0</v>
      </c>
      <c r="E103" s="77">
        <f>=采购成本!C13</f>
        <v>0</v>
      </c>
      <c r="F103" s="85">
        <f>=IFERROR(采购成本!X13,"")</f>
        <v>0</v>
      </c>
      <c r="G103" s="77">
        <f>=IFERROR(F103*D103,"")</f>
        <v>0</v>
      </c>
      <c r="H103" s="77">
        <f>=IFERROR(设备出售价计算器!X13,"")</f>
        <v>0</v>
      </c>
      <c r="I103" s="77">
        <f>=IFERROR(D103*H103,"")</f>
        <v>0</v>
      </c>
      <c r="J103" s="26" t="s"/>
      <c r="K103" s="26" t="s"/>
      <c r="L103" s="26" t="s"/>
      <c r="M103" s="26" t="s"/>
      <c r="N103" s="26" t="s"/>
      <c r="O103" s="26" t="s"/>
      <c r="P103" s="26" t="s"/>
      <c r="Q103" s="26" t="s"/>
      <c r="R103" s="26" t="s"/>
      <c r="S103" s="26" t="s"/>
    </row>
    <row r="104" spans="1:19" customHeight="1">
      <c r="A104" s="26" t="s"/>
      <c r="B104" s="26" t="s"/>
      <c r="C104" s="26" t="s"/>
      <c r="D104" s="77">
        <f>=采购成本!B14</f>
        <v>0</v>
      </c>
      <c r="E104" s="77">
        <f>=采购成本!C14</f>
        <v>0</v>
      </c>
      <c r="F104" s="85">
        <f>=IFERROR(采购成本!X14,"")</f>
        <v>0</v>
      </c>
      <c r="G104" s="77">
        <f>=IFERROR(F104*D104,"")</f>
        <v>0</v>
      </c>
      <c r="H104" s="77">
        <f>=IFERROR(设备出售价计算器!X14,"")</f>
        <v>0</v>
      </c>
      <c r="I104" s="77">
        <f>=IFERROR(D104*H104,"")</f>
        <v>0</v>
      </c>
      <c r="J104" s="26" t="s"/>
      <c r="K104" s="26" t="s"/>
      <c r="L104" s="26" t="s"/>
      <c r="M104" s="26" t="s"/>
      <c r="N104" s="26" t="s"/>
      <c r="O104" s="26" t="s"/>
      <c r="P104" s="26" t="s"/>
      <c r="Q104" s="26" t="s"/>
      <c r="R104" s="26" t="s"/>
      <c r="S104" s="26" t="s"/>
    </row>
    <row r="105" spans="1:19" customHeight="1">
      <c r="A105" s="26" t="s"/>
      <c r="B105" s="26" t="s"/>
      <c r="C105" s="26" t="s"/>
      <c r="D105" s="77">
        <f>=采购成本!B15</f>
        <v>0</v>
      </c>
      <c r="E105" s="77">
        <f>=采购成本!C15</f>
        <v>0</v>
      </c>
      <c r="F105" s="85">
        <f>=IFERROR(采购成本!X15,"")</f>
        <v>0</v>
      </c>
      <c r="G105" s="77">
        <f>=IFERROR(F105*D105,"")</f>
        <v>0</v>
      </c>
      <c r="H105" s="77">
        <f>=IFERROR(设备出售价计算器!X15,"")</f>
        <v>0</v>
      </c>
      <c r="I105" s="77">
        <f>=IFERROR(D105*H105,"")</f>
        <v>0</v>
      </c>
      <c r="J105" s="26" t="s"/>
      <c r="K105" s="26" t="s"/>
      <c r="L105" s="26" t="s"/>
      <c r="M105" s="26" t="s"/>
      <c r="N105" s="26" t="s"/>
      <c r="O105" s="26" t="s"/>
      <c r="P105" s="26" t="s"/>
      <c r="Q105" s="26" t="s"/>
      <c r="R105" s="26" t="s"/>
      <c r="S105" s="26" t="s"/>
    </row>
    <row r="106" spans="1:19" customHeight="1">
      <c r="A106" s="26" t="s"/>
      <c r="B106" s="26" t="s"/>
      <c r="C106" s="26" t="s"/>
      <c r="D106" s="77">
        <f>=采购成本!B16</f>
        <v>0</v>
      </c>
      <c r="E106" s="77">
        <f>=采购成本!C16</f>
        <v>0</v>
      </c>
      <c r="F106" s="85">
        <f>=IFERROR(采购成本!X16,"")</f>
        <v>0</v>
      </c>
      <c r="G106" s="77">
        <f>=IFERROR(F106*D106,"")</f>
        <v>0</v>
      </c>
      <c r="H106" s="77">
        <f>=IFERROR(设备出售价计算器!X16,"")</f>
        <v>0</v>
      </c>
      <c r="I106" s="77">
        <f>=IFERROR(D106*H106,"")</f>
        <v>0</v>
      </c>
      <c r="J106" s="26" t="s"/>
      <c r="K106" s="26" t="s"/>
      <c r="L106" s="26" t="s"/>
      <c r="M106" s="26" t="s"/>
      <c r="N106" s="26" t="s"/>
      <c r="O106" s="26" t="s"/>
      <c r="P106" s="26" t="s"/>
      <c r="Q106" s="26" t="s"/>
      <c r="R106" s="26" t="s"/>
      <c r="S106" s="26" t="s"/>
    </row>
    <row r="107" spans="1:19" customHeight="1">
      <c r="A107" s="26" t="s"/>
      <c r="B107" s="26" t="s"/>
      <c r="C107" s="26" t="s"/>
      <c r="D107" s="86">
        <f>=采购成本!B17</f>
        <v>0</v>
      </c>
      <c r="E107" s="86">
        <f>=采购成本!C17</f>
        <v>0</v>
      </c>
      <c r="F107" s="87">
        <f>=IFERROR(采购成本!X17,"")</f>
        <v>0</v>
      </c>
      <c r="G107" s="86">
        <f>=IFERROR(F107*D107,"")</f>
        <v>0</v>
      </c>
      <c r="H107" s="86">
        <f>=IFERROR(设备出售价计算器!X17,"")</f>
        <v>0</v>
      </c>
      <c r="I107" s="86">
        <f>=IFERROR(D107*H107,"")</f>
        <v>0</v>
      </c>
      <c r="J107" s="26" t="s"/>
      <c r="K107" s="26" t="s"/>
      <c r="L107" s="26" t="s"/>
      <c r="M107" s="26" t="s"/>
      <c r="N107" s="26" t="s"/>
      <c r="O107" s="26" t="s"/>
      <c r="P107" s="26" t="s"/>
      <c r="Q107" s="26" t="s"/>
      <c r="R107" s="26" t="s"/>
      <c r="S107" s="26" t="s"/>
    </row>
  </sheetData>
  <mergeCells count="7">
    <mergeCell ref="A5:K5"/>
    <mergeCell ref="F22:K22"/>
    <mergeCell ref="A23:L23"/>
    <mergeCell ref="A26:L26"/>
    <mergeCell ref="L6:L20"/>
    <mergeCell ref="M13:M16"/>
    <mergeCell ref="A1:K4"/>
  </mergeCells>
  <dataValidations>
    <dataValidation type="list" operator="between" allowBlank="1" showInputMessage="1" showErrorMessage="1" sqref="B7:B20">
      <formula1>数据字典!$B$3:$B$16</formula1>
    </dataValidation>
    <dataValidation type="list" operator="between" allowBlank="1" showInputMessage="1" showErrorMessage="1" sqref="F7:F20">
      <formula1>数据字典!$C$2:$I$2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>
  <sheetPr/>
  <dimension ref="XFD50"/>
  <sheetViews>
    <sheetView showGridLines="1" showOutlineSymbols="0" zoomScale="70" zoomScaleNormal="70" workbookViewId="0"/>
  </sheetViews>
  <sheetFormatPr defaultColWidth="9.025" defaultRowHeight="21" customHeight="1"/>
  <cols>
    <col min="1" max="8" width="15.625" style="688" customWidth="1"/>
    <col min="9" max="9" width="13.75" style="688" customWidth="1"/>
    <col min="10" max="10" width="15.15" style="688" customWidth="1"/>
    <col min="11" max="11" width="12.425" style="688" customWidth="1"/>
    <col min="12" max="12" width="12.9" style="688" customWidth="1"/>
    <col min="13" max="13" width="13.375" style="688" customWidth="1"/>
    <col min="14" max="14" width="13.1833" style="688" customWidth="1"/>
    <col min="15" max="15" width="12.0417" style="688" customWidth="1"/>
    <col min="16" max="16" width="12.425" style="688" customWidth="1"/>
    <col min="17" max="26" width="15.625" style="688" customWidth="1"/>
  </cols>
  <sheetData>
    <row r="1" spans="1:1" customHeight="1">
      <c r="A1" s="24" t="s"/>
    </row>
    <row r="2" spans="11:15" customHeight="1">
      <c r="K2" s="88" t="s"/>
      <c r="M2" s="88" t="s"/>
      <c r="N2" s="88" t="s"/>
      <c r="O2" s="88" t="s"/>
    </row>
    <row r="3" spans="11:17" customHeight="1">
      <c r="K3" s="88" t="s"/>
      <c r="L3" s="88" t="s"/>
      <c r="M3" s="88" t="s"/>
      <c r="N3" s="89" t="s">
        <v>59</v>
      </c>
      <c r="O3" s="90" t="s"/>
      <c r="P3" s="90" t="s"/>
      <c r="Q3" s="91" t="s"/>
    </row>
    <row r="4" spans="1:19" customHeight="1">
      <c r="A4" s="92" t="s"/>
      <c r="B4" s="92" t="s"/>
      <c r="K4" s="88" t="s"/>
      <c r="L4" s="88" t="s"/>
      <c r="M4" s="88" t="s"/>
      <c r="N4" s="93" t="s">
        <v>60</v>
      </c>
      <c r="O4" s="94" t="s">
        <v>61</v>
      </c>
      <c r="P4" s="95" t="s">
        <v>62</v>
      </c>
      <c r="Q4" s="95" t="s">
        <v>63</v>
      </c>
      <c r="R4" s="96" t="s"/>
      <c r="S4" s="96" t="s"/>
    </row>
    <row r="5" spans="1:17" customHeight="1">
      <c r="A5" s="97" t="s">
        <v>64</v>
      </c>
      <c r="B5" s="98" t="s"/>
      <c r="C5" s="99" t="s"/>
      <c r="D5" s="100" t="s">
        <v>65</v>
      </c>
      <c r="E5" s="101" t="s"/>
      <c r="F5" s="101" t="s"/>
      <c r="G5" s="102" t="s"/>
      <c r="H5" s="24" t="e">
        <f>=DISPIMG("ID_B156F1729D8649D085C85A6DC017CB2A",1)</f>
        <v>#NAME?</v>
      </c>
      <c r="I5" s="24" t="s"/>
      <c r="J5" s="24" t="s"/>
      <c r="K5" s="88" t="s"/>
      <c r="L5" s="88" t="s"/>
      <c r="M5" s="88" t="s"/>
      <c r="N5" s="103" t="s"/>
      <c r="O5" s="104" t="s"/>
      <c r="P5" s="105" t="s"/>
      <c r="Q5" s="105" t="s"/>
    </row>
    <row r="6" spans="1:17" customHeight="1">
      <c r="A6" s="97" t="s">
        <v>66</v>
      </c>
      <c r="B6" s="106" t="str">
        <f>=IFERROR(B7/B5,"")</f>
        <v/>
      </c>
      <c r="C6" s="107" t="s"/>
      <c r="D6" s="108" t="s">
        <v>67</v>
      </c>
      <c r="E6" s="109" t="s">
        <v>68</v>
      </c>
      <c r="F6" s="109" t="s">
        <v>69</v>
      </c>
      <c r="G6" s="110" t="s">
        <v>70</v>
      </c>
      <c r="H6" s="24" t="s"/>
      <c r="I6" s="24" t="s"/>
      <c r="J6" s="24" t="s"/>
      <c r="K6" s="88" t="s"/>
      <c r="L6" s="88" t="s"/>
      <c r="M6" s="88" t="s"/>
      <c r="N6" s="111" t="s"/>
      <c r="O6" s="112" t="s"/>
      <c r="P6" s="113" t="s"/>
      <c r="Q6" s="113" t="s"/>
    </row>
    <row r="7" spans="1:17" customHeight="1">
      <c r="A7" s="114" t="s">
        <v>71</v>
      </c>
      <c r="B7" s="115" t="s"/>
      <c r="C7" s="107" t="s"/>
      <c r="D7" s="116" t="s">
        <v>72</v>
      </c>
      <c r="E7" s="117" t="s"/>
      <c r="F7" s="118">
        <f>=IFERROR(E7/$B$12,"")</f>
        <v>0</v>
      </c>
      <c r="G7" s="119">
        <f>=IFERROR(F7/$B$13,"")</f>
        <v>0</v>
      </c>
      <c r="H7" s="24" t="s"/>
      <c r="I7" s="24" t="s"/>
      <c r="J7" s="24" t="s"/>
      <c r="K7" s="88" t="s"/>
      <c r="L7" s="88" t="s"/>
      <c r="M7" s="88" t="s"/>
      <c r="N7" s="111" t="s"/>
      <c r="O7" s="112" t="s"/>
      <c r="P7" s="113" t="s"/>
      <c r="Q7" s="113" t="s"/>
    </row>
    <row r="8" spans="1:17" customHeight="1">
      <c r="A8" s="114" t="s">
        <v>73</v>
      </c>
      <c r="B8" s="115" t="s"/>
      <c r="C8" s="107" t="s"/>
      <c r="D8" s="120" t="s">
        <v>74</v>
      </c>
      <c r="E8" s="121" t="s"/>
      <c r="F8" s="122">
        <f>=IFERROR(E8/$B$12,"")</f>
        <v>0</v>
      </c>
      <c r="G8" s="123">
        <f>=IFERROR(F8/$B$13,"")</f>
        <v>0</v>
      </c>
      <c r="H8" s="24" t="s"/>
      <c r="I8" s="24" t="s"/>
      <c r="J8" s="24" t="s"/>
      <c r="K8" s="88" t="s"/>
      <c r="L8" s="88" t="s"/>
      <c r="M8" s="88" t="s"/>
      <c r="N8" s="111" t="s"/>
      <c r="O8" s="112" t="s"/>
      <c r="P8" s="113" t="s"/>
      <c r="Q8" s="113" t="s"/>
    </row>
    <row r="9" spans="1:17" customHeight="1">
      <c r="A9" s="114" t="s">
        <v>66</v>
      </c>
      <c r="B9" s="124" t="str">
        <f>=IFERROR(B10/B8,"")</f>
        <v/>
      </c>
      <c r="C9" s="107" t="s"/>
      <c r="D9" s="120" t="s">
        <v>75</v>
      </c>
      <c r="E9" s="121" t="s"/>
      <c r="F9" s="122">
        <f>=IFERROR(E9/$B$12,"")</f>
        <v>0</v>
      </c>
      <c r="G9" s="123">
        <f>=IFERROR(F9/$B$13,"")</f>
        <v>0</v>
      </c>
      <c r="H9" s="24" t="s"/>
      <c r="I9" s="24" t="s"/>
      <c r="J9" s="24" t="s"/>
      <c r="K9" s="88" t="s"/>
      <c r="L9" s="88" t="s"/>
      <c r="M9" s="88" t="s"/>
      <c r="N9" s="111" t="s"/>
      <c r="O9" s="112" t="s"/>
      <c r="P9" s="113" t="s"/>
      <c r="Q9" s="113" t="s"/>
    </row>
    <row r="10" spans="1:17" customHeight="1">
      <c r="A10" s="125" t="s">
        <v>76</v>
      </c>
      <c r="B10" s="126" t="s"/>
      <c r="C10" s="107" t="s"/>
      <c r="D10" s="120" t="s">
        <v>77</v>
      </c>
      <c r="E10" s="127" t="s"/>
      <c r="F10" s="122">
        <f>=IFERROR(E10/$B$12,"")</f>
        <v>0</v>
      </c>
      <c r="G10" s="123">
        <f>=IFERROR(F10/$B$13,"")</f>
        <v>0</v>
      </c>
      <c r="H10" s="24" t="s"/>
      <c r="I10" s="24" t="s"/>
      <c r="J10" s="24" t="s"/>
      <c r="K10" s="88" t="s"/>
      <c r="L10" s="88" t="s"/>
      <c r="M10" s="88" t="s"/>
      <c r="N10" s="111" t="s"/>
      <c r="O10" s="112" t="s"/>
      <c r="P10" s="113" t="s"/>
      <c r="Q10" s="113" t="s"/>
    </row>
    <row r="11" spans="1:17" customHeight="1">
      <c r="A11" s="125" t="s">
        <v>13</v>
      </c>
      <c r="B11" s="126">
        <v>365</v>
      </c>
      <c r="C11" s="107" t="s"/>
      <c r="D11" s="120" t="s">
        <v>78</v>
      </c>
      <c r="E11" s="121" t="s"/>
      <c r="F11" s="122">
        <f>=IFERROR(E11/$B$12,"")</f>
        <v>0</v>
      </c>
      <c r="G11" s="123">
        <f>=IFERROR(F11/$B$13,"")</f>
        <v>0</v>
      </c>
      <c r="H11" s="128" t="s">
        <v>79</v>
      </c>
      <c r="I11" s="128" t="s"/>
      <c r="J11" s="128" t="s"/>
      <c r="K11" s="88" t="s"/>
      <c r="L11" s="88" t="s"/>
      <c r="M11" s="88" t="s"/>
      <c r="N11" s="111" t="s"/>
      <c r="O11" s="112" t="s"/>
      <c r="P11" s="113" t="s"/>
      <c r="Q11" s="113" t="s"/>
    </row>
    <row r="12" spans="1:17" customHeight="1">
      <c r="A12" s="125" t="s">
        <v>30</v>
      </c>
      <c r="B12" s="126">
        <v>31</v>
      </c>
      <c r="C12" s="129" t="s"/>
      <c r="D12" s="120" t="s">
        <v>80</v>
      </c>
      <c r="E12" s="121" t="s"/>
      <c r="F12" s="122">
        <f>=IFERROR(E12/$B$12,"")</f>
        <v>0</v>
      </c>
      <c r="G12" s="123">
        <f>=IFERROR(F12/$B$13,"")</f>
        <v>0</v>
      </c>
      <c r="H12" s="128" t="s"/>
      <c r="I12" s="128" t="s"/>
      <c r="J12" s="128" t="s"/>
      <c r="K12" s="88" t="s"/>
      <c r="L12" s="88" t="s"/>
      <c r="M12" s="88" t="s"/>
      <c r="N12" s="111" t="s"/>
      <c r="O12" s="112" t="s"/>
      <c r="P12" s="113" t="s"/>
      <c r="Q12" s="113" t="s"/>
    </row>
    <row r="13" spans="1:17" customHeight="1">
      <c r="A13" s="130" t="s">
        <v>81</v>
      </c>
      <c r="B13" s="126">
        <v>24</v>
      </c>
      <c r="C13" s="107" t="s"/>
      <c r="D13" s="120" t="s">
        <v>82</v>
      </c>
      <c r="E13" s="121" t="s"/>
      <c r="F13" s="122">
        <f>=IFERROR(E13/$B$12,"")</f>
        <v>0</v>
      </c>
      <c r="G13" s="123">
        <f>=IFERROR(F13/$B$13,"")</f>
        <v>0</v>
      </c>
      <c r="H13" s="128" t="s"/>
      <c r="I13" s="128" t="s"/>
      <c r="J13" s="128" t="s"/>
      <c r="N13" s="111" t="s"/>
      <c r="O13" s="112" t="s"/>
      <c r="P13" s="113" t="s"/>
      <c r="Q13" s="113" t="s"/>
    </row>
    <row r="14" spans="2:17" customHeight="1">
      <c r="B14" s="107" t="s"/>
      <c r="C14" s="107" t="s"/>
      <c r="D14" s="120" t="s">
        <v>83</v>
      </c>
      <c r="E14" s="121" t="s"/>
      <c r="F14" s="122">
        <f>=IFERROR(E14/$B$12,"")</f>
        <v>0</v>
      </c>
      <c r="G14" s="123">
        <f>=IFERROR(F14/$B$13,"")</f>
        <v>0</v>
      </c>
      <c r="H14" s="128" t="s"/>
      <c r="I14" s="128" t="s"/>
      <c r="J14" s="128" t="s"/>
      <c r="N14" s="111" t="s"/>
      <c r="O14" s="112" t="s"/>
      <c r="P14" s="113" t="s"/>
      <c r="Q14" s="113" t="s"/>
    </row>
    <row r="15" spans="1:17" customHeight="1">
      <c r="A15" s="131" t="e">
        <f>=DISPIMG("ID_8A52F5CE17A24B768E1C38581A86DC2B",1)</f>
        <v>#NAME?</v>
      </c>
      <c r="B15" s="107" t="s"/>
      <c r="C15" s="107" t="s"/>
      <c r="D15" s="120" t="s">
        <v>84</v>
      </c>
      <c r="E15" s="121" t="s"/>
      <c r="F15" s="122">
        <f>=IFERROR(E15/$B$12,"")</f>
        <v>0</v>
      </c>
      <c r="G15" s="123">
        <f>=IFERROR(F15/$B$13,"")</f>
        <v>0</v>
      </c>
      <c r="H15" s="128" t="s"/>
      <c r="I15" s="128" t="s"/>
      <c r="J15" s="128" t="s"/>
      <c r="K15" s="132" t="s"/>
      <c r="L15" s="132" t="s"/>
      <c r="N15" s="111" t="s"/>
      <c r="O15" s="112" t="s"/>
      <c r="P15" s="113" t="s"/>
      <c r="Q15" s="113" t="s"/>
    </row>
    <row r="16" spans="1:17" customHeight="1">
      <c r="A16" s="131" t="s"/>
      <c r="B16" s="129" t="s"/>
      <c r="C16" s="107" t="s"/>
      <c r="D16" s="120" t="s"/>
      <c r="E16" s="121" t="s"/>
      <c r="F16" s="122">
        <f>=IFERROR(E16/$B$12,"")</f>
        <v>0</v>
      </c>
      <c r="G16" s="123">
        <f>=IFERROR(F16/$B$13,"")</f>
        <v>0</v>
      </c>
      <c r="H16" s="133" t="s"/>
      <c r="I16" s="132" t="s"/>
      <c r="J16" s="132" t="s"/>
      <c r="K16" s="132" t="s"/>
      <c r="L16" s="132" t="s"/>
      <c r="N16" s="111" t="s"/>
      <c r="O16" s="112" t="s"/>
      <c r="P16" s="113" t="s"/>
      <c r="Q16" s="113" t="s"/>
    </row>
    <row r="17" spans="1:17" customHeight="1">
      <c r="A17" s="131" t="s"/>
      <c r="B17" s="129" t="s"/>
      <c r="C17" s="107" t="s"/>
      <c r="D17" s="120" t="s"/>
      <c r="E17" s="121" t="s"/>
      <c r="F17" s="122">
        <f>=IFERROR(E17/$B$12,"")</f>
        <v>0</v>
      </c>
      <c r="G17" s="123">
        <f>=IFERROR(F17/$B$13,"")</f>
        <v>0</v>
      </c>
      <c r="H17" s="134" t="s">
        <v>85</v>
      </c>
      <c r="I17" s="134" t="s"/>
      <c r="J17" s="134" t="s"/>
      <c r="K17" s="134" t="s"/>
      <c r="L17" s="134" t="s"/>
      <c r="M17" s="134" t="s"/>
      <c r="N17" s="111" t="s"/>
      <c r="O17" s="112" t="s"/>
      <c r="P17" s="113" t="s"/>
      <c r="Q17" s="113" t="s"/>
    </row>
    <row r="18" spans="1:17" customHeight="1">
      <c r="A18" s="129" t="s">
        <v>86</v>
      </c>
      <c r="B18" s="129" t="s"/>
      <c r="C18" s="107" t="s"/>
      <c r="D18" s="120" t="s"/>
      <c r="E18" s="121" t="s"/>
      <c r="F18" s="122">
        <f>=IFERROR(E18/$B$12,"")</f>
        <v>0</v>
      </c>
      <c r="G18" s="123">
        <f>=IFERROR(F18/$B$13,"")</f>
        <v>0</v>
      </c>
      <c r="H18" s="135" t="s">
        <v>62</v>
      </c>
      <c r="I18" s="136" t="s">
        <v>87</v>
      </c>
      <c r="J18" s="137" t="s">
        <v>88</v>
      </c>
      <c r="K18" s="137" t="s">
        <v>89</v>
      </c>
      <c r="L18" s="137" t="s">
        <v>90</v>
      </c>
      <c r="M18" s="138" t="s">
        <v>91</v>
      </c>
      <c r="N18" s="111" t="s"/>
      <c r="O18" s="112" t="s"/>
      <c r="P18" s="113" t="s"/>
      <c r="Q18" s="113" t="s"/>
    </row>
    <row r="19" spans="1:17" customHeight="1">
      <c r="A19" s="139" t="s"/>
      <c r="B19" s="129" t="s"/>
      <c r="C19" s="107" t="s"/>
      <c r="D19" s="120" t="s"/>
      <c r="E19" s="121" t="s"/>
      <c r="F19" s="122">
        <f>=IFERROR(E19/$B$12,"")</f>
        <v>0</v>
      </c>
      <c r="G19" s="123">
        <f>=IFERROR(F19/$B$13,"")</f>
        <v>0</v>
      </c>
      <c r="H19" s="140" t="s">
        <v>92</v>
      </c>
      <c r="I19" s="141">
        <f>=IFERROR(R22,"")</f>
        <v>0</v>
      </c>
      <c r="J19" s="142" t="s"/>
      <c r="K19" s="142" t="s"/>
      <c r="L19" s="142" t="s"/>
      <c r="M19" s="143">
        <f>=SUM(D19:L19)</f>
        <v>0</v>
      </c>
      <c r="N19" s="144" t="s"/>
      <c r="O19" s="145" t="s"/>
      <c r="P19" s="146" t="s"/>
      <c r="Q19" s="146" t="s"/>
    </row>
    <row r="20" spans="1:13" customHeight="1">
      <c r="A20" s="139" t="s"/>
      <c r="B20" s="129" t="s"/>
      <c r="C20" s="107" t="s"/>
      <c r="D20" s="120" t="s"/>
      <c r="E20" s="121" t="s"/>
      <c r="F20" s="122">
        <f>=IFERROR(E20/$B$12,"")</f>
        <v>0</v>
      </c>
      <c r="G20" s="123">
        <f>=IFERROR(F20/$B$13,"")</f>
        <v>0</v>
      </c>
      <c r="H20" s="125" t="s">
        <v>93</v>
      </c>
      <c r="I20" s="147">
        <f>=IFERROR(R23,"")</f>
        <v>0</v>
      </c>
      <c r="J20" s="144" t="s"/>
      <c r="K20" s="144" t="s"/>
      <c r="L20" s="144" t="s"/>
      <c r="M20" s="148">
        <f>=SUM(D20:L20)</f>
        <v>0</v>
      </c>
    </row>
    <row r="21" spans="1:18" customHeight="1">
      <c r="A21" s="139" t="s"/>
      <c r="B21" s="129" t="s"/>
      <c r="C21" s="107" t="s"/>
      <c r="D21" s="120" t="s">
        <v>94</v>
      </c>
      <c r="E21" s="121" t="s"/>
      <c r="F21" s="122">
        <f>=IFERROR(E21/$B$12,"0")</f>
        <v>0</v>
      </c>
      <c r="G21" s="123">
        <f>=IFERROR(F21/$B$13,"")</f>
        <v>0</v>
      </c>
      <c r="H21" s="135" t="s">
        <v>62</v>
      </c>
      <c r="I21" s="149" t="s">
        <v>95</v>
      </c>
      <c r="J21" s="149" t="s">
        <v>96</v>
      </c>
      <c r="K21" s="149" t="s">
        <v>97</v>
      </c>
      <c r="L21" s="149" t="s">
        <v>98</v>
      </c>
      <c r="M21" s="94" t="s">
        <v>99</v>
      </c>
      <c r="N21" s="150" t="s">
        <v>100</v>
      </c>
      <c r="O21" s="150" t="s">
        <v>101</v>
      </c>
      <c r="P21" s="150" t="s">
        <v>102</v>
      </c>
      <c r="Q21" s="150" t="s">
        <v>103</v>
      </c>
      <c r="R21" s="150" t="s">
        <v>91</v>
      </c>
    </row>
    <row r="22" spans="1:18" customHeight="1">
      <c r="A22" s="129" t="s"/>
      <c r="B22" s="129" t="s"/>
      <c r="C22" s="107" t="s"/>
      <c r="D22" s="151" t="s"/>
      <c r="E22" s="152" t="s"/>
      <c r="F22" s="122">
        <f>=IFERROR(E21/$B$12,"")</f>
        <v>0</v>
      </c>
      <c r="G22" s="123">
        <f>=IFERROR(F22/$B$13,"")</f>
        <v>0</v>
      </c>
      <c r="H22" s="140" t="s">
        <v>92</v>
      </c>
      <c r="I22" s="153">
        <f>=N27</f>
        <v>0</v>
      </c>
      <c r="J22" s="154">
        <f>=IFERROR(I22/21,"")</f>
        <v>0</v>
      </c>
      <c r="K22" s="154">
        <f>=IFERROR(P27,"")</f>
        <v>0</v>
      </c>
      <c r="L22" s="154">
        <f>=IFERROR(M27,"")</f>
        <v>0</v>
      </c>
      <c r="M22" s="154">
        <f>=IFERROR(M28,"")</f>
        <v>0</v>
      </c>
      <c r="N22" s="154">
        <f>=IFERROR(M29,"")</f>
        <v>0</v>
      </c>
      <c r="O22" s="154">
        <f>=IFERROR(M30,"")</f>
        <v>0</v>
      </c>
      <c r="P22" s="154">
        <f>=IFERROR(M31,"")</f>
        <v>0</v>
      </c>
      <c r="Q22" s="154">
        <f>=IFERROR(M32,"")</f>
        <v>0</v>
      </c>
      <c r="R22" s="155">
        <f>=SUM(I22+L22+M22+N22+O22+P22+Q22)</f>
        <v>0</v>
      </c>
    </row>
    <row r="23" spans="1:18" customHeight="1">
      <c r="A23" s="107" t="s"/>
      <c r="B23" s="107" t="s"/>
      <c r="C23" s="107" t="s"/>
      <c r="D23" s="156" t="s">
        <v>104</v>
      </c>
      <c r="E23" s="122">
        <f>=SUM(E7:E21)</f>
        <v>0</v>
      </c>
      <c r="F23" s="122">
        <f>=IFERROR(SUM(F7:F22),"")</f>
        <v>0</v>
      </c>
      <c r="G23" s="123">
        <f>=IFERROR(SUM(G7:G22),"")</f>
        <v>0</v>
      </c>
      <c r="H23" s="125" t="s">
        <v>93</v>
      </c>
      <c r="I23" s="157">
        <f>=N27</f>
        <v>0</v>
      </c>
      <c r="J23" s="158">
        <f>=IFERROR(I23/21,"")</f>
        <v>0</v>
      </c>
      <c r="K23" s="158">
        <f>=IFERROR(P27,"")</f>
        <v>0</v>
      </c>
      <c r="L23" s="158">
        <f>=IFERROR(M27,"")</f>
        <v>0</v>
      </c>
      <c r="M23" s="158">
        <f>=IFERROR(M28,"")</f>
        <v>0</v>
      </c>
      <c r="N23" s="158">
        <f>=IFERROR(M29,"")</f>
        <v>0</v>
      </c>
      <c r="O23" s="158">
        <f>=IFERROR(M30,"")</f>
        <v>0</v>
      </c>
      <c r="P23" s="158">
        <f>=IFERROR(M31,"")</f>
        <v>0</v>
      </c>
      <c r="Q23" s="158">
        <f>=IFERROR(M32,"")</f>
        <v>0</v>
      </c>
      <c r="R23" s="155">
        <f>=SUM(I23+L23+M23+N23+O23+P23+Q23)</f>
        <v>0</v>
      </c>
    </row>
    <row r="24" spans="1:8" customHeight="1">
      <c r="A24" s="107" t="s"/>
      <c r="B24" s="107" t="s"/>
      <c r="C24" s="107" t="s"/>
      <c r="D24" s="159" t="s">
        <v>105</v>
      </c>
      <c r="E24" s="160" t="s"/>
      <c r="F24" s="122">
        <f>=IFERROR(E24/$B$12,"")</f>
        <v>0</v>
      </c>
      <c r="G24" s="123">
        <f>=IFERROR(F24/$B$13,"")</f>
        <v>0</v>
      </c>
      <c r="H24" s="133" t="s"/>
    </row>
    <row r="25" spans="1:16" customHeight="1">
      <c r="A25" s="107" t="s"/>
      <c r="B25" s="107" t="s"/>
      <c r="C25" s="107" t="s"/>
      <c r="D25" s="161" t="s">
        <v>106</v>
      </c>
      <c r="E25" s="162">
        <f>=E24-E23</f>
        <v>0</v>
      </c>
      <c r="F25" s="162">
        <f>=IFERROR(E25/12,"")</f>
        <v>0</v>
      </c>
      <c r="G25" s="163">
        <f>=IFERROR(F25/$B$13,"")</f>
        <v>0</v>
      </c>
      <c r="H25" s="133" t="s"/>
      <c r="J25" s="164" t="s">
        <v>107</v>
      </c>
      <c r="K25" s="165" t="s"/>
      <c r="L25" s="165" t="s"/>
      <c r="M25" s="165" t="s"/>
      <c r="N25" s="165" t="s"/>
      <c r="O25" s="165" t="s"/>
      <c r="P25" s="166" t="s"/>
    </row>
    <row r="26" spans="1:16" customHeight="1">
      <c r="A26" s="107" t="s"/>
      <c r="B26" s="107" t="s"/>
      <c r="C26" s="107" t="s"/>
      <c r="D26" s="107" t="s"/>
      <c r="E26" s="107" t="s"/>
      <c r="F26" s="107" t="s"/>
      <c r="G26" s="107" t="s"/>
      <c r="H26" s="107" t="s"/>
      <c r="J26" s="167" t="s">
        <v>67</v>
      </c>
      <c r="K26" s="149" t="s">
        <v>108</v>
      </c>
      <c r="L26" s="149" t="s">
        <v>109</v>
      </c>
      <c r="M26" s="149" t="s">
        <v>110</v>
      </c>
      <c r="N26" s="149" t="s">
        <v>111</v>
      </c>
      <c r="O26" s="149" t="s">
        <v>112</v>
      </c>
      <c r="P26" s="168" t="s">
        <v>113</v>
      </c>
    </row>
    <row r="27" spans="1:16" customHeight="1">
      <c r="A27" s="107" t="s"/>
      <c r="B27" s="107" t="s"/>
      <c r="C27" s="107" t="s"/>
      <c r="D27" s="93" t="s">
        <v>114</v>
      </c>
      <c r="E27" s="169" t="s"/>
      <c r="F27" s="169" t="s"/>
      <c r="G27" s="169" t="s"/>
      <c r="J27" s="170" t="s">
        <v>98</v>
      </c>
      <c r="K27" s="171" t="s"/>
      <c r="L27" s="172" t="s"/>
      <c r="M27" s="173">
        <f>=K27*L27</f>
        <v>0</v>
      </c>
      <c r="N27" s="174" t="s"/>
      <c r="O27" s="174" t="s"/>
      <c r="P27" s="175" t="s"/>
    </row>
    <row r="28" spans="3:16" customHeight="1">
      <c r="C28" s="107" t="s"/>
      <c r="D28" s="135" t="s">
        <v>62</v>
      </c>
      <c r="E28" s="176" t="s">
        <v>115</v>
      </c>
      <c r="F28" s="176" t="s">
        <v>116</v>
      </c>
      <c r="G28" s="177" t="s">
        <v>91</v>
      </c>
      <c r="J28" s="170" t="s">
        <v>99</v>
      </c>
      <c r="K28" s="171" t="s"/>
      <c r="L28" s="172" t="s"/>
      <c r="M28" s="173">
        <f>=K28*L28</f>
        <v>0</v>
      </c>
      <c r="P28" s="175" t="s"/>
    </row>
    <row r="29" spans="3:16" customHeight="1">
      <c r="C29" s="107" t="s"/>
      <c r="D29" s="178" t="s">
        <v>92</v>
      </c>
      <c r="E29" s="179" t="s"/>
      <c r="F29" s="179" t="s"/>
      <c r="G29" s="180">
        <f>=E29*F29</f>
        <v>0</v>
      </c>
      <c r="J29" s="170" t="s">
        <v>100</v>
      </c>
      <c r="K29" s="171" t="s"/>
      <c r="L29" s="181" t="s"/>
      <c r="M29" s="173">
        <f>=K29*L29</f>
        <v>0</v>
      </c>
      <c r="P29" s="175" t="s"/>
    </row>
    <row r="30" spans="4:16" customHeight="1">
      <c r="D30" s="182" t="s">
        <v>117</v>
      </c>
      <c r="E30" s="183" t="s"/>
      <c r="F30" s="183" t="s"/>
      <c r="G30" s="184">
        <f>=E30*F30</f>
        <v>0</v>
      </c>
      <c r="J30" s="170" t="s">
        <v>101</v>
      </c>
      <c r="K30" s="171" t="s"/>
      <c r="L30" s="181" t="s"/>
      <c r="M30" s="173">
        <f>=K30*L30</f>
        <v>0</v>
      </c>
      <c r="P30" s="175" t="s"/>
    </row>
    <row r="31" spans="4:16" customHeight="1">
      <c r="D31" s="182" t="s">
        <v>93</v>
      </c>
      <c r="E31" s="183" t="s"/>
      <c r="F31" s="183" t="s"/>
      <c r="G31" s="184">
        <f>=E31*F31</f>
        <v>0</v>
      </c>
      <c r="J31" s="170" t="s">
        <v>102</v>
      </c>
      <c r="K31" s="171" t="s"/>
      <c r="L31" s="181" t="s"/>
      <c r="M31" s="173">
        <f>=K31*L31</f>
        <v>0</v>
      </c>
      <c r="P31" s="175" t="s"/>
    </row>
    <row r="32" spans="4:16" customHeight="1">
      <c r="D32" s="182" t="s">
        <v>118</v>
      </c>
      <c r="E32" s="183" t="s"/>
      <c r="F32" s="183" t="s"/>
      <c r="G32" s="184">
        <f>=E32*F32</f>
        <v>0</v>
      </c>
      <c r="J32" s="185" t="s">
        <v>103</v>
      </c>
      <c r="K32" s="186" t="s"/>
      <c r="L32" s="187" t="s"/>
      <c r="M32" s="173">
        <f>=K32*L32</f>
        <v>0</v>
      </c>
      <c r="P32" s="175" t="s"/>
    </row>
    <row r="33" spans="4:16" customHeight="1">
      <c r="D33" s="182" t="s"/>
      <c r="E33" s="183" t="s"/>
      <c r="F33" s="183" t="s"/>
      <c r="G33" s="184">
        <f>=E33*F33</f>
        <v>0</v>
      </c>
      <c r="J33" s="188" t="s">
        <v>91</v>
      </c>
      <c r="K33" s="189" t="s"/>
      <c r="L33" s="189" t="s"/>
      <c r="M33" s="190">
        <f>=SUM(M27:M32)</f>
        <v>0</v>
      </c>
      <c r="N33" s="191" t="s"/>
      <c r="O33" s="191" t="s"/>
      <c r="P33" s="192" t="s"/>
    </row>
    <row r="34" spans="4:7" customHeight="1">
      <c r="D34" s="182" t="s"/>
      <c r="E34" s="183" t="s"/>
      <c r="F34" s="183" t="s"/>
      <c r="G34" s="184">
        <f>=E34*F34</f>
        <v>0</v>
      </c>
    </row>
    <row r="35" spans="4:16" customHeight="1">
      <c r="D35" s="182" t="s"/>
      <c r="E35" s="183" t="s"/>
      <c r="F35" s="183" t="s"/>
      <c r="G35" s="184">
        <f>=E35*F35</f>
        <v>0</v>
      </c>
      <c r="J35" s="193" t="s">
        <v>119</v>
      </c>
      <c r="K35" s="169" t="s"/>
      <c r="L35" s="169" t="s"/>
      <c r="M35" s="169" t="s"/>
      <c r="N35" s="169" t="s"/>
      <c r="O35" s="169" t="s"/>
      <c r="P35" s="169" t="s"/>
    </row>
    <row r="36" spans="4:16" customHeight="1">
      <c r="D36" s="182" t="s"/>
      <c r="E36" s="183" t="s"/>
      <c r="F36" s="183" t="s"/>
      <c r="G36" s="184">
        <f>=E36*F36</f>
        <v>0</v>
      </c>
      <c r="H36" s="107" t="s"/>
      <c r="I36" s="107" t="s"/>
      <c r="J36" s="24" t="s">
        <v>67</v>
      </c>
      <c r="K36" s="24" t="s">
        <v>120</v>
      </c>
      <c r="L36" s="24" t="s">
        <v>121</v>
      </c>
      <c r="M36" s="24" t="s">
        <v>122</v>
      </c>
      <c r="N36" s="24" t="s"/>
      <c r="O36" s="24" t="s"/>
      <c r="P36" s="24" t="s"/>
    </row>
    <row r="37" spans="4:16" customHeight="1">
      <c r="D37" s="125" t="s">
        <v>123</v>
      </c>
      <c r="E37" s="194" t="s"/>
      <c r="F37" s="195">
        <f>=SUM(G29:G32)</f>
        <v>0</v>
      </c>
      <c r="G37" s="196" t="s"/>
      <c r="H37" s="107" t="s"/>
      <c r="I37" s="107" t="s"/>
      <c r="J37" s="129" t="s">
        <v>124</v>
      </c>
      <c r="K37" s="197" t="s"/>
      <c r="L37" s="24" t="s">
        <v>125</v>
      </c>
      <c r="M37" s="24" t="s"/>
      <c r="N37" s="24" t="s"/>
      <c r="O37" s="24" t="s"/>
      <c r="P37" s="24" t="s"/>
    </row>
    <row r="38" spans="5:16" customHeight="1">
      <c r="E38" s="107" t="s"/>
      <c r="F38" s="107" t="s"/>
      <c r="G38" s="107" t="s"/>
      <c r="H38" s="107" t="s"/>
      <c r="I38" s="107" t="s"/>
      <c r="J38" s="129" t="s">
        <v>126</v>
      </c>
      <c r="K38" s="129" t="s"/>
      <c r="L38" s="24" t="s">
        <v>125</v>
      </c>
      <c r="M38" s="24" t="s"/>
      <c r="N38" s="24" t="s"/>
      <c r="O38" s="24" t="s"/>
      <c r="P38" s="24" t="s"/>
    </row>
    <row r="39" spans="5:16" customHeight="1">
      <c r="E39" s="198" t="s"/>
      <c r="F39" s="107" t="s"/>
      <c r="G39" s="107" t="s"/>
      <c r="H39" s="107" t="s"/>
      <c r="I39" s="107" t="s"/>
      <c r="J39" s="129" t="s">
        <v>127</v>
      </c>
      <c r="K39" s="129" t="s"/>
      <c r="L39" s="24" t="s">
        <v>125</v>
      </c>
      <c r="M39" s="24" t="s"/>
      <c r="N39" s="24" t="s"/>
      <c r="O39" s="24" t="s"/>
      <c r="P39" s="24" t="s"/>
    </row>
    <row r="40" spans="10:16" customHeight="1">
      <c r="J40" s="199" t="s">
        <v>253</v>
      </c>
      <c r="K40" s="200" t="s"/>
      <c r="L40" s="200" t="s"/>
      <c r="M40" s="200" t="s"/>
      <c r="N40" s="200" t="s"/>
      <c r="O40" s="200" t="s"/>
      <c r="P40" s="201" t="s"/>
    </row>
    <row r="41" spans="10:16" customHeight="1">
      <c r="J41" s="202" t="s"/>
      <c r="K41" s="129" t="s"/>
      <c r="L41" s="129" t="s"/>
      <c r="M41" s="129" t="s"/>
      <c r="N41" s="129" t="s"/>
      <c r="O41" s="129" t="s"/>
      <c r="P41" s="203" t="s"/>
    </row>
    <row r="42" spans="10:16" customHeight="1">
      <c r="J42" s="204" t="s"/>
      <c r="K42" s="205" t="s"/>
      <c r="L42" s="205" t="s"/>
      <c r="M42" s="205" t="s"/>
      <c r="N42" s="205" t="s"/>
      <c r="O42" s="205" t="s"/>
      <c r="P42" s="206" t="s"/>
    </row>
    <row r="47" spans="6:14" customHeight="1">
      <c r="F47" s="207" t="s"/>
      <c r="G47" s="207" t="s"/>
      <c r="H47" s="207" t="s"/>
      <c r="L47" s="207" t="s"/>
      <c r="M47" s="207" t="s"/>
      <c r="N47" s="207" t="s"/>
    </row>
    <row r="50" spans="14:14" customHeight="1">
      <c r="N50" s="174" t="s">
        <v>128</v>
      </c>
    </row>
  </sheetData>
  <mergeCells count="16">
    <mergeCell ref="N3:Q3"/>
    <mergeCell ref="D5:G5"/>
    <mergeCell ref="H17:M17"/>
    <mergeCell ref="J25:P25"/>
    <mergeCell ref="D27:G27"/>
    <mergeCell ref="J33:L33"/>
    <mergeCell ref="J35:P35"/>
    <mergeCell ref="D37:E37"/>
    <mergeCell ref="F37:G37"/>
    <mergeCell ref="N37:O37"/>
    <mergeCell ref="N38:O38"/>
    <mergeCell ref="N39:O39"/>
    <mergeCell ref="A15:A17"/>
    <mergeCell ref="H5:J10"/>
    <mergeCell ref="H11:J15"/>
    <mergeCell ref="J40:P42"/>
  </mergeCells>
  <pageMargins left="0.75" right="0.75" top="1" bottom="1" header="0.5" footer="0.5"/>
  <headerFooter/>
  <ignoredErrors>
    <ignoredError sqref="G23" formula="1"/>
  </ignoredErrors>
</worksheet>
</file>

<file path=xl/worksheets/sheet4.xml><?xml version="1.0" encoding="utf-8"?>
<worksheet xmlns="http://schemas.openxmlformats.org/spreadsheetml/2006/main">
  <sheetPr/>
  <dimension ref="CH131"/>
  <sheetViews>
    <sheetView showGridLines="1" zoomScale="115" zoomScaleNormal="115" workbookViewId="0"/>
  </sheetViews>
  <sheetFormatPr defaultColWidth="9" defaultRowHeight="21" customHeight="1"/>
  <cols>
    <col min="1" max="1" width="9" style="698"/>
    <col min="2" max="2" width="11.5833" style="689" customWidth="1"/>
    <col min="3" max="3" width="9.375" style="689" customWidth="1"/>
    <col min="4" max="4" width="8.25" style="699" customWidth="1"/>
    <col min="5" max="5" width="9" style="700" customWidth="1"/>
    <col min="6" max="7" width="9" style="689" customWidth="1"/>
    <col min="8" max="10" width="9.25" style="689" customWidth="1"/>
    <col min="11" max="11" width="10.125" style="689" customWidth="1"/>
    <col min="12" max="12" width="3.475" style="689" customWidth="1"/>
    <col min="13" max="13" width="4.125" style="689" customWidth="1"/>
    <col min="14" max="14" width="1.95833" style="689" customWidth="1"/>
    <col min="15" max="17" width="1.625" style="689" customWidth="1"/>
    <col min="18" max="18" width="2.75" style="689" customWidth="1"/>
    <col min="19" max="19" width="3.85" style="689" customWidth="1"/>
    <col min="20" max="22" width="4.01667" style="689" customWidth="1"/>
    <col min="23" max="23" width="9" style="689" customWidth="1"/>
    <col min="24" max="24" width="11.375" style="689" customWidth="1"/>
    <col min="25" max="28" width="9.125" style="689"/>
    <col min="29" max="29" width="9.25" style="689"/>
    <col min="30" max="34" width="9.125" style="689"/>
    <col min="35" max="35" width="9.25" style="689"/>
    <col min="36" max="37" width="9.125" style="689"/>
    <col min="38" max="38" width="10.25" style="689"/>
    <col min="39" max="39" width="9.125" style="689" customWidth="1"/>
    <col min="40" max="41" width="10.25" style="689"/>
    <col min="42" max="49" width="9.125" style="689"/>
    <col min="50" max="50" width="9.25" style="689"/>
    <col min="51" max="62" width="9.125" style="689"/>
    <col min="63" max="63" width="9.25" style="689"/>
    <col min="64" max="64" width="9.125" style="689"/>
    <col min="65" max="66" width="9.25" style="689"/>
    <col min="67" max="67" width="9.125" style="689"/>
    <col min="68" max="68" width="9.25" style="689"/>
    <col min="69" max="69" width="10.8417" style="689" customWidth="1"/>
    <col min="70" max="70" width="9.125" style="689"/>
    <col min="71" max="71" width="9.25" style="689"/>
    <col min="72" max="80" width="9.125" style="689"/>
    <col min="81" max="81" width="9.25" style="689"/>
    <col min="82" max="84" width="9.125" style="689"/>
    <col min="85" max="85" width="9.25" style="689"/>
    <col min="86" max="86" width="9.125" style="689"/>
  </cols>
  <sheetData>
    <row r="1" spans="1:86" s="689" customFormat="1" customHeight="1">
      <c r="A1" s="208" t="s"/>
      <c r="B1" s="209" t="s">
        <v>129</v>
      </c>
      <c r="C1" s="210" t="s">
        <v>130</v>
      </c>
      <c r="D1" s="211" t="s">
        <v>131</v>
      </c>
      <c r="E1" s="212" t="s">
        <v>132</v>
      </c>
      <c r="F1" s="213" t="s">
        <v>133</v>
      </c>
      <c r="G1" s="214" t="s">
        <v>134</v>
      </c>
      <c r="H1" s="213" t="s">
        <v>135</v>
      </c>
      <c r="I1" s="214" t="s">
        <v>136</v>
      </c>
      <c r="J1" s="214" t="s">
        <v>137</v>
      </c>
      <c r="K1" s="215" t="s">
        <v>138</v>
      </c>
      <c r="L1" s="216" t="s">
        <v>139</v>
      </c>
      <c r="M1" s="216" t="s"/>
      <c r="N1" s="216" t="s"/>
      <c r="O1" s="216" t="s"/>
      <c r="P1" s="216" t="s"/>
      <c r="Q1" s="216" t="s"/>
      <c r="R1" s="216" t="s"/>
      <c r="S1" s="216" t="s"/>
      <c r="T1" s="216" t="s"/>
      <c r="U1" s="216" t="s"/>
      <c r="V1" s="216" t="s"/>
      <c r="W1" s="215" t="s">
        <v>140</v>
      </c>
      <c r="X1" s="217" t="s">
        <v>141</v>
      </c>
      <c r="Y1" s="218" t="s">
        <v>142</v>
      </c>
      <c r="Z1" s="210" t="s">
        <v>143</v>
      </c>
      <c r="AA1" s="218" t="s">
        <v>142</v>
      </c>
      <c r="AB1" s="210" t="s">
        <v>143</v>
      </c>
      <c r="AC1" s="218" t="s">
        <v>142</v>
      </c>
      <c r="AD1" s="210" t="s">
        <v>143</v>
      </c>
      <c r="AE1" s="218" t="s">
        <v>142</v>
      </c>
      <c r="AF1" s="210" t="s">
        <v>143</v>
      </c>
      <c r="AG1" s="218" t="s">
        <v>142</v>
      </c>
      <c r="AH1" s="210" t="s">
        <v>143</v>
      </c>
      <c r="AI1" s="218" t="s">
        <v>142</v>
      </c>
      <c r="AJ1" s="210" t="s">
        <v>143</v>
      </c>
      <c r="AK1" s="218" t="s">
        <v>142</v>
      </c>
      <c r="AL1" s="210" t="s">
        <v>143</v>
      </c>
      <c r="AM1" s="218" t="s">
        <v>142</v>
      </c>
      <c r="AN1" s="210" t="s">
        <v>143</v>
      </c>
      <c r="AO1" s="218" t="s">
        <v>142</v>
      </c>
      <c r="AP1" s="210" t="s">
        <v>143</v>
      </c>
      <c r="AQ1" s="218" t="s">
        <v>142</v>
      </c>
      <c r="AR1" s="210" t="s">
        <v>143</v>
      </c>
      <c r="AS1" s="218" t="s">
        <v>142</v>
      </c>
      <c r="AT1" s="210" t="s">
        <v>143</v>
      </c>
      <c r="AU1" s="218" t="s">
        <v>142</v>
      </c>
      <c r="AV1" s="210" t="s">
        <v>143</v>
      </c>
      <c r="AW1" s="218" t="s">
        <v>142</v>
      </c>
      <c r="AX1" s="210" t="s">
        <v>143</v>
      </c>
      <c r="AY1" s="218" t="s">
        <v>142</v>
      </c>
      <c r="AZ1" s="210" t="s">
        <v>143</v>
      </c>
      <c r="BA1" s="218" t="s">
        <v>142</v>
      </c>
      <c r="BB1" s="210" t="s">
        <v>143</v>
      </c>
      <c r="BC1" s="218" t="s">
        <v>142</v>
      </c>
      <c r="BD1" s="210" t="s">
        <v>143</v>
      </c>
      <c r="BE1" s="218" t="s">
        <v>142</v>
      </c>
      <c r="BF1" s="210" t="s">
        <v>143</v>
      </c>
      <c r="BG1" s="218" t="s">
        <v>142</v>
      </c>
      <c r="BH1" s="210" t="s">
        <v>143</v>
      </c>
      <c r="BI1" s="218" t="s">
        <v>142</v>
      </c>
      <c r="BJ1" s="210" t="s">
        <v>143</v>
      </c>
      <c r="BK1" s="218" t="s">
        <v>142</v>
      </c>
      <c r="BL1" s="210" t="s">
        <v>143</v>
      </c>
      <c r="BM1" s="218" t="s">
        <v>142</v>
      </c>
      <c r="BN1" s="210" t="s">
        <v>143</v>
      </c>
      <c r="BO1" s="218" t="s">
        <v>142</v>
      </c>
      <c r="BP1" s="210" t="s">
        <v>143</v>
      </c>
      <c r="BQ1" s="218" t="s">
        <v>142</v>
      </c>
      <c r="BR1" s="210" t="s">
        <v>143</v>
      </c>
      <c r="BS1" s="218" t="s">
        <v>142</v>
      </c>
      <c r="BT1" s="210" t="s">
        <v>143</v>
      </c>
      <c r="BU1" s="218" t="s">
        <v>142</v>
      </c>
      <c r="BV1" s="210" t="s">
        <v>143</v>
      </c>
      <c r="BW1" s="218" t="s">
        <v>142</v>
      </c>
      <c r="BX1" s="210" t="s">
        <v>143</v>
      </c>
      <c r="BY1" s="218" t="s">
        <v>142</v>
      </c>
      <c r="BZ1" s="210" t="s">
        <v>143</v>
      </c>
      <c r="CA1" s="218" t="s">
        <v>142</v>
      </c>
      <c r="CB1" s="210" t="s">
        <v>143</v>
      </c>
      <c r="CC1" s="218" t="s">
        <v>142</v>
      </c>
      <c r="CD1" s="210" t="s">
        <v>143</v>
      </c>
      <c r="CE1" s="218" t="s">
        <v>142</v>
      </c>
      <c r="CF1" s="210" t="s">
        <v>143</v>
      </c>
      <c r="CG1" s="218" t="s">
        <v>142</v>
      </c>
      <c r="CH1" s="210" t="s">
        <v>143</v>
      </c>
    </row>
    <row r="2" spans="1:86" s="690" customFormat="1" customHeight="1">
      <c r="A2" s="219" t="s"/>
      <c r="B2" s="210" t="s"/>
      <c r="C2" s="220" t="s"/>
      <c r="D2" s="221" t="s"/>
      <c r="E2" s="222" t="s"/>
      <c r="F2" s="223" t="s"/>
      <c r="G2" s="223" t="s"/>
      <c r="H2" s="223" t="s"/>
      <c r="I2" s="223" t="s"/>
      <c r="J2" s="223" t="s"/>
      <c r="K2" s="224" t="s"/>
      <c r="L2" s="216" t="s"/>
      <c r="M2" s="216" t="s"/>
      <c r="N2" s="216" t="s"/>
      <c r="O2" s="216" t="s"/>
      <c r="P2" s="216" t="s"/>
      <c r="Q2" s="216" t="s"/>
      <c r="R2" s="216" t="s"/>
      <c r="S2" s="216" t="s"/>
      <c r="T2" s="216" t="s"/>
      <c r="U2" s="216" t="s"/>
      <c r="V2" s="216" t="s"/>
      <c r="W2" s="224" t="s"/>
      <c r="X2" s="225" t="s"/>
      <c r="Y2" s="226" t="s"/>
      <c r="Z2" s="227" t="s"/>
      <c r="AA2" s="227" t="s"/>
      <c r="AB2" s="227" t="s"/>
      <c r="AC2" s="227" t="s"/>
      <c r="AD2" s="227" t="s"/>
      <c r="AE2" s="227" t="s"/>
      <c r="AF2" s="227" t="s"/>
      <c r="AG2" s="227" t="s"/>
      <c r="AH2" s="227" t="s"/>
      <c r="AI2" s="227" t="s"/>
      <c r="AJ2" s="227" t="s"/>
      <c r="AK2" s="227" t="s"/>
      <c r="AL2" s="227" t="s"/>
      <c r="AM2" s="227" t="s"/>
      <c r="AN2" s="227" t="s"/>
      <c r="AO2" s="227" t="s"/>
      <c r="AP2" s="227" t="s"/>
      <c r="AQ2" s="227" t="s"/>
      <c r="AR2" s="227" t="s"/>
      <c r="AS2" s="227" t="s"/>
      <c r="AT2" s="227" t="s"/>
      <c r="AU2" s="227" t="s"/>
      <c r="AV2" s="227" t="s"/>
      <c r="AW2" s="227" t="s"/>
      <c r="AX2" s="227" t="s"/>
      <c r="AY2" s="227" t="s"/>
      <c r="AZ2" s="227" t="s"/>
      <c r="BA2" s="227" t="s"/>
      <c r="BB2" s="227" t="s"/>
      <c r="BC2" s="227" t="s"/>
      <c r="BD2" s="227" t="s"/>
      <c r="BE2" s="227" t="s"/>
      <c r="BF2" s="227" t="s"/>
      <c r="BG2" s="227" t="s"/>
      <c r="BH2" s="227" t="s"/>
      <c r="BI2" s="227" t="s"/>
      <c r="BJ2" s="227" t="s"/>
      <c r="BK2" s="227" t="s"/>
      <c r="BL2" s="227" t="s"/>
      <c r="BM2" s="227" t="s"/>
      <c r="BN2" s="227" t="s"/>
      <c r="BO2" s="227" t="s"/>
      <c r="BP2" s="227" t="s"/>
      <c r="BQ2" s="227" t="s"/>
      <c r="BR2" s="227" t="s"/>
      <c r="BS2" s="227" t="s"/>
      <c r="BT2" s="227" t="s"/>
      <c r="BU2" s="227" t="s"/>
      <c r="BV2" s="227" t="s"/>
      <c r="BW2" s="227" t="s"/>
      <c r="BX2" s="227" t="s"/>
      <c r="BY2" s="227" t="s"/>
      <c r="BZ2" s="227" t="s"/>
      <c r="CA2" s="227" t="s"/>
      <c r="CB2" s="227" t="s"/>
      <c r="CC2" s="227" t="s"/>
      <c r="CD2" s="227" t="s"/>
      <c r="CE2" s="227" t="s"/>
      <c r="CF2" s="227" t="s"/>
      <c r="CG2" s="228" t="s"/>
      <c r="CH2" s="229" t="s">
        <v>144</v>
      </c>
    </row>
    <row r="3" spans="1:86" s="691" customFormat="1" customHeight="1">
      <c r="A3" s="231" t="s">
        <v>145</v>
      </c>
      <c r="B3" s="232" t="s">
        <v>254</v>
      </c>
      <c r="C3" s="232" t="s">
        <v>255</v>
      </c>
      <c r="D3" s="233" t="s"/>
      <c r="E3" s="234" t="s"/>
      <c r="F3" s="232" t="s"/>
      <c r="G3" s="232" t="s"/>
      <c r="H3" s="232" t="s"/>
      <c r="I3" s="232">
        <f>=H3-X3</f>
        <v>0</v>
      </c>
      <c r="J3" s="232">
        <f>=I3*E3</f>
        <v>0</v>
      </c>
      <c r="K3" s="232">
        <f>=SUM(L3:V3)</f>
        <v>0</v>
      </c>
      <c r="L3" s="232" t="s"/>
      <c r="M3" s="232" t="s"/>
      <c r="N3" s="232" t="s"/>
      <c r="O3" s="232" t="s"/>
      <c r="P3" s="232" t="s"/>
      <c r="Q3" s="232" t="s"/>
      <c r="R3" s="232" t="s"/>
      <c r="S3" s="232" t="s"/>
      <c r="T3" s="232" t="s"/>
      <c r="U3" s="232" t="s"/>
      <c r="V3" s="232" t="s"/>
      <c r="W3" s="232">
        <f>=IFERROR(SUM(Y3:CH3),"")</f>
        <v>0</v>
      </c>
      <c r="X3" s="232">
        <f>=(F3+K3)-W3</f>
        <v>0</v>
      </c>
      <c r="Y3" s="235" t="s"/>
      <c r="Z3" s="236" t="s"/>
      <c r="AA3" s="235" t="s"/>
      <c r="AB3" s="236" t="s"/>
      <c r="AC3" s="235" t="s"/>
      <c r="AD3" s="236" t="s"/>
      <c r="AE3" s="235" t="s"/>
      <c r="AF3" s="236" t="s"/>
      <c r="AG3" s="235" t="s"/>
      <c r="AH3" s="236" t="s"/>
      <c r="AI3" s="235" t="s"/>
      <c r="AJ3" s="236" t="s"/>
      <c r="AK3" s="235" t="s"/>
      <c r="AL3" s="236" t="s"/>
      <c r="AM3" s="235" t="s"/>
      <c r="AN3" s="236" t="s"/>
      <c r="AO3" s="235" t="s"/>
      <c r="AP3" s="236" t="s"/>
      <c r="AQ3" s="235" t="s"/>
      <c r="AR3" s="236" t="s"/>
      <c r="AS3" s="235" t="s"/>
      <c r="AT3" s="236" t="s"/>
      <c r="AU3" s="235" t="s"/>
      <c r="AV3" s="236" t="s"/>
      <c r="AW3" s="235" t="s"/>
      <c r="AX3" s="236" t="s"/>
      <c r="AY3" s="235" t="s"/>
      <c r="AZ3" s="236" t="s"/>
      <c r="BA3" s="235" t="s"/>
      <c r="BB3" s="236" t="s"/>
      <c r="BC3" s="235" t="s"/>
      <c r="BD3" s="236" t="s"/>
      <c r="BE3" s="235" t="s"/>
      <c r="BF3" s="236" t="s"/>
      <c r="BG3" s="235" t="s"/>
      <c r="BH3" s="236" t="s"/>
      <c r="BI3" s="235" t="s"/>
      <c r="BJ3" s="236" t="s"/>
      <c r="BK3" s="235" t="s"/>
      <c r="BL3" s="236" t="s"/>
      <c r="BM3" s="235" t="s"/>
      <c r="BN3" s="236" t="s"/>
      <c r="BO3" s="235" t="s"/>
      <c r="BP3" s="236" t="s"/>
      <c r="BQ3" s="235" t="s"/>
      <c r="BR3" s="236" t="s"/>
      <c r="BS3" s="235" t="s"/>
      <c r="BT3" s="236" t="s"/>
      <c r="BU3" s="235" t="s"/>
      <c r="BV3" s="236" t="s"/>
      <c r="BW3" s="235" t="s"/>
      <c r="BX3" s="236" t="s"/>
      <c r="BY3" s="235" t="s"/>
      <c r="BZ3" s="236" t="s"/>
      <c r="CA3" s="235" t="s"/>
      <c r="CB3" s="236" t="s"/>
      <c r="CC3" s="235" t="s"/>
      <c r="CD3" s="236" t="s"/>
      <c r="CE3" s="235" t="s"/>
      <c r="CF3" s="236" t="s"/>
      <c r="CG3" s="235" t="s"/>
      <c r="CH3" s="236" t="s"/>
    </row>
    <row r="4" spans="1:86" s="689" customFormat="1" customHeight="1">
      <c r="A4" s="237" t="s"/>
      <c r="B4" s="238" t="s">
        <v>256</v>
      </c>
      <c r="C4" s="238" t="s">
        <v>257</v>
      </c>
      <c r="D4" s="239" t="s"/>
      <c r="E4" s="240" t="s"/>
      <c r="F4" s="238" t="s"/>
      <c r="G4" s="238">
        <f>=F4*D4</f>
        <v>0</v>
      </c>
      <c r="H4" s="238" t="s"/>
      <c r="I4" s="238">
        <f>=H4-X4</f>
        <v>0</v>
      </c>
      <c r="J4" s="238">
        <f>=I4*E4</f>
        <v>0</v>
      </c>
      <c r="K4" s="238">
        <f>=SUM(L4:S4)</f>
        <v>0</v>
      </c>
      <c r="L4" s="238" t="s"/>
      <c r="M4" s="238" t="s"/>
      <c r="N4" s="238" t="s"/>
      <c r="O4" s="238" t="s"/>
      <c r="P4" s="238" t="s"/>
      <c r="Q4" s="238" t="s"/>
      <c r="R4" s="238" t="s"/>
      <c r="S4" s="238" t="s"/>
      <c r="T4" s="238" t="s"/>
      <c r="U4" s="238" t="s"/>
      <c r="V4" s="238" t="s"/>
      <c r="W4" s="238">
        <f>=IFERROR(SUM(Y4:CH4),"")</f>
        <v>0</v>
      </c>
      <c r="X4" s="238">
        <f>=(F4+K4)-W4</f>
        <v>0</v>
      </c>
      <c r="Y4" s="241" t="s"/>
      <c r="Z4" s="238" t="s"/>
      <c r="AA4" s="241" t="s"/>
      <c r="AB4" s="238" t="s"/>
      <c r="AC4" s="241" t="s"/>
      <c r="AD4" s="238" t="s"/>
      <c r="AE4" s="241" t="s"/>
      <c r="AF4" s="238" t="s"/>
      <c r="AG4" s="241" t="s"/>
      <c r="AH4" s="238" t="s"/>
      <c r="AI4" s="241" t="s"/>
      <c r="AJ4" s="238" t="s"/>
      <c r="AK4" s="241" t="s"/>
      <c r="AL4" s="238" t="s"/>
      <c r="AM4" s="241" t="s"/>
      <c r="AN4" s="238" t="s"/>
      <c r="AO4" s="241" t="s"/>
      <c r="AP4" s="238" t="s"/>
      <c r="AQ4" s="241" t="s"/>
      <c r="AR4" s="238" t="s"/>
      <c r="AS4" s="241" t="s"/>
      <c r="AT4" s="238" t="s"/>
      <c r="AU4" s="241" t="s"/>
      <c r="AV4" s="238" t="s"/>
      <c r="AW4" s="241" t="s"/>
      <c r="AX4" s="238" t="s"/>
      <c r="AY4" s="241" t="s"/>
      <c r="AZ4" s="238" t="s"/>
      <c r="BA4" s="241" t="s"/>
      <c r="BB4" s="238" t="s"/>
      <c r="BC4" s="241" t="s"/>
      <c r="BD4" s="238" t="s"/>
      <c r="BE4" s="241" t="s"/>
      <c r="BF4" s="238" t="s"/>
      <c r="BG4" s="241" t="s"/>
      <c r="BH4" s="238" t="s"/>
      <c r="BI4" s="241" t="s"/>
      <c r="BJ4" s="238" t="s"/>
      <c r="BK4" s="241" t="s"/>
      <c r="BL4" s="238" t="s"/>
      <c r="BM4" s="241" t="s"/>
      <c r="BN4" s="238" t="s"/>
      <c r="BO4" s="241" t="s"/>
      <c r="BP4" s="238" t="s"/>
      <c r="BQ4" s="241" t="s"/>
      <c r="BR4" s="238" t="s"/>
      <c r="BS4" s="241" t="s"/>
      <c r="BT4" s="238" t="s"/>
      <c r="BU4" s="241" t="s"/>
      <c r="BV4" s="238" t="s"/>
      <c r="BW4" s="241" t="s"/>
      <c r="BX4" s="238" t="s"/>
      <c r="BY4" s="241" t="s"/>
      <c r="BZ4" s="238" t="s"/>
      <c r="CA4" s="241" t="s"/>
      <c r="CB4" s="238" t="s"/>
      <c r="CC4" s="241" t="s"/>
      <c r="CD4" s="238" t="s"/>
      <c r="CE4" s="241" t="s"/>
      <c r="CF4" s="238" t="s"/>
      <c r="CG4" s="241" t="s"/>
      <c r="CH4" s="238" t="s"/>
    </row>
    <row r="5" spans="1:86" s="689" customFormat="1" customHeight="1">
      <c r="A5" s="237" t="s"/>
      <c r="B5" s="238" t="s">
        <v>258</v>
      </c>
      <c r="C5" s="238" t="s">
        <v>259</v>
      </c>
      <c r="D5" s="239" t="s"/>
      <c r="E5" s="240" t="s"/>
      <c r="F5" s="238" t="s"/>
      <c r="G5" s="238">
        <f>=F5*D5</f>
        <v>0</v>
      </c>
      <c r="H5" s="238" t="s"/>
      <c r="I5" s="238">
        <f>=H5-X5</f>
        <v>0</v>
      </c>
      <c r="J5" s="238">
        <f>=I5*E5</f>
        <v>0</v>
      </c>
      <c r="K5" s="238">
        <f>=SUM(L5:S5)</f>
        <v>0</v>
      </c>
      <c r="L5" s="238" t="s"/>
      <c r="M5" s="238" t="s"/>
      <c r="N5" s="238" t="s"/>
      <c r="O5" s="238" t="s"/>
      <c r="P5" s="238" t="s"/>
      <c r="Q5" s="238" t="s"/>
      <c r="R5" s="238" t="s"/>
      <c r="S5" s="238" t="s"/>
      <c r="T5" s="238" t="s"/>
      <c r="U5" s="238" t="s"/>
      <c r="V5" s="238" t="s"/>
      <c r="W5" s="238">
        <f>=IFERROR(SUM(Y5:CH5),"")</f>
        <v>0</v>
      </c>
      <c r="X5" s="238">
        <f>=(F5+K5)-W5</f>
        <v>0</v>
      </c>
      <c r="Y5" s="241" t="s"/>
      <c r="Z5" s="238" t="s"/>
      <c r="AA5" s="241" t="s"/>
      <c r="AB5" s="238" t="s"/>
      <c r="AC5" s="241" t="s"/>
      <c r="AD5" s="238" t="s"/>
      <c r="AE5" s="241" t="s"/>
      <c r="AF5" s="238" t="s"/>
      <c r="AG5" s="241" t="s"/>
      <c r="AH5" s="238" t="s"/>
      <c r="AI5" s="241" t="s"/>
      <c r="AJ5" s="238" t="s"/>
      <c r="AK5" s="241" t="s"/>
      <c r="AL5" s="238" t="s"/>
      <c r="AM5" s="241" t="s"/>
      <c r="AN5" s="238" t="s"/>
      <c r="AO5" s="241" t="s"/>
      <c r="AP5" s="238" t="s"/>
      <c r="AQ5" s="241" t="s"/>
      <c r="AR5" s="238" t="s"/>
      <c r="AS5" s="241" t="s"/>
      <c r="AT5" s="238" t="s"/>
      <c r="AU5" s="241" t="s"/>
      <c r="AV5" s="238" t="s"/>
      <c r="AW5" s="241" t="s"/>
      <c r="AX5" s="238" t="s"/>
      <c r="AY5" s="241" t="s"/>
      <c r="AZ5" s="238" t="s"/>
      <c r="BA5" s="241" t="s"/>
      <c r="BB5" s="238" t="s"/>
      <c r="BC5" s="241" t="s"/>
      <c r="BD5" s="238" t="s"/>
      <c r="BE5" s="241" t="s"/>
      <c r="BF5" s="238" t="s"/>
      <c r="BG5" s="241" t="s"/>
      <c r="BH5" s="238" t="s"/>
      <c r="BI5" s="241" t="s"/>
      <c r="BJ5" s="238" t="s"/>
      <c r="BK5" s="241" t="s"/>
      <c r="BL5" s="238" t="s"/>
      <c r="BM5" s="241" t="s"/>
      <c r="BN5" s="238" t="s"/>
      <c r="BO5" s="241" t="s"/>
      <c r="BP5" s="238" t="s"/>
      <c r="BQ5" s="241" t="s"/>
      <c r="BR5" s="238" t="s"/>
      <c r="BS5" s="241" t="s"/>
      <c r="BT5" s="238" t="s"/>
      <c r="BU5" s="241" t="s"/>
      <c r="BV5" s="238" t="s"/>
      <c r="BW5" s="241" t="s"/>
      <c r="BX5" s="238" t="s"/>
      <c r="BY5" s="241" t="s"/>
      <c r="BZ5" s="238" t="s"/>
      <c r="CA5" s="241" t="s"/>
      <c r="CB5" s="238" t="s"/>
      <c r="CC5" s="241" t="s"/>
      <c r="CD5" s="238" t="s"/>
      <c r="CE5" s="241" t="s"/>
      <c r="CF5" s="238" t="s"/>
      <c r="CG5" s="241" t="s"/>
      <c r="CH5" s="238" t="s"/>
    </row>
    <row r="6" spans="1:86" s="689" customFormat="1" customHeight="1">
      <c r="A6" s="237" t="s"/>
      <c r="B6" s="238" t="s">
        <v>260</v>
      </c>
      <c r="C6" s="238" t="s">
        <v>261</v>
      </c>
      <c r="D6" s="239" t="s"/>
      <c r="E6" s="240" t="s"/>
      <c r="F6" s="238" t="s"/>
      <c r="G6" s="238">
        <f>=F6*D6</f>
        <v>0</v>
      </c>
      <c r="H6" s="238" t="s"/>
      <c r="I6" s="238">
        <f>=H6-X6</f>
        <v>0</v>
      </c>
      <c r="J6" s="238">
        <f>=I6*E6</f>
        <v>0</v>
      </c>
      <c r="K6" s="238">
        <f>=SUM(L6:S6)</f>
        <v>0</v>
      </c>
      <c r="L6" s="238" t="s"/>
      <c r="M6" s="238" t="s"/>
      <c r="N6" s="238" t="s"/>
      <c r="O6" s="238" t="s"/>
      <c r="P6" s="238" t="s"/>
      <c r="Q6" s="238" t="s"/>
      <c r="R6" s="238" t="s"/>
      <c r="S6" s="238" t="s"/>
      <c r="T6" s="238" t="s"/>
      <c r="U6" s="238" t="s"/>
      <c r="V6" s="238" t="s"/>
      <c r="W6" s="238">
        <f>=IFERROR(SUM(Y6:CH6),"")</f>
        <v>0</v>
      </c>
      <c r="X6" s="238">
        <f>=(F6+K6)-W6</f>
        <v>0</v>
      </c>
      <c r="Y6" s="241" t="s"/>
      <c r="Z6" s="238" t="s"/>
      <c r="AA6" s="241" t="s"/>
      <c r="AB6" s="238" t="s"/>
      <c r="AC6" s="241" t="s"/>
      <c r="AD6" s="238" t="s"/>
      <c r="AE6" s="241" t="s"/>
      <c r="AF6" s="238" t="s"/>
      <c r="AG6" s="241" t="s"/>
      <c r="AH6" s="238" t="s"/>
      <c r="AI6" s="241" t="s"/>
      <c r="AJ6" s="238" t="s"/>
      <c r="AK6" s="241" t="s"/>
      <c r="AL6" s="238" t="s"/>
      <c r="AM6" s="241" t="s"/>
      <c r="AN6" s="238" t="s"/>
      <c r="AO6" s="241" t="s"/>
      <c r="AP6" s="238" t="s"/>
      <c r="AQ6" s="241" t="s"/>
      <c r="AR6" s="238" t="s"/>
      <c r="AS6" s="241" t="s"/>
      <c r="AT6" s="238" t="s"/>
      <c r="AU6" s="241" t="s"/>
      <c r="AV6" s="238" t="s"/>
      <c r="AW6" s="241" t="s"/>
      <c r="AX6" s="238" t="s"/>
      <c r="AY6" s="241" t="s"/>
      <c r="AZ6" s="238" t="s"/>
      <c r="BA6" s="241" t="s"/>
      <c r="BB6" s="238" t="s"/>
      <c r="BC6" s="241" t="s"/>
      <c r="BD6" s="238" t="s"/>
      <c r="BE6" s="241" t="s"/>
      <c r="BF6" s="238" t="s"/>
      <c r="BG6" s="241" t="s"/>
      <c r="BH6" s="238" t="s"/>
      <c r="BI6" s="241" t="s"/>
      <c r="BJ6" s="238" t="s"/>
      <c r="BK6" s="241" t="s"/>
      <c r="BL6" s="238" t="s"/>
      <c r="BM6" s="241" t="s"/>
      <c r="BN6" s="238" t="s"/>
      <c r="BO6" s="241" t="s"/>
      <c r="BP6" s="238" t="s"/>
      <c r="BQ6" s="241" t="s"/>
      <c r="BR6" s="238" t="s"/>
      <c r="BS6" s="241" t="s"/>
      <c r="BT6" s="238" t="s"/>
      <c r="BU6" s="241" t="s"/>
      <c r="BV6" s="238" t="s"/>
      <c r="BW6" s="241" t="s"/>
      <c r="BX6" s="238" t="s"/>
      <c r="BY6" s="241" t="s"/>
      <c r="BZ6" s="238" t="s"/>
      <c r="CA6" s="241" t="s"/>
      <c r="CB6" s="238" t="s"/>
      <c r="CC6" s="241" t="s"/>
      <c r="CD6" s="238" t="s"/>
      <c r="CE6" s="241" t="s"/>
      <c r="CF6" s="238" t="s"/>
      <c r="CG6" s="241" t="s"/>
      <c r="CH6" s="238" t="s"/>
    </row>
    <row r="7" spans="1:86" s="689" customFormat="1" customHeight="1">
      <c r="A7" s="237" t="s"/>
      <c r="B7" s="238" t="s">
        <v>262</v>
      </c>
      <c r="C7" s="238" t="s">
        <v>263</v>
      </c>
      <c r="D7" s="239" t="s"/>
      <c r="E7" s="240" t="s"/>
      <c r="F7" s="238" t="s"/>
      <c r="G7" s="238">
        <f>=F7*D7</f>
        <v>0</v>
      </c>
      <c r="H7" s="238" t="s"/>
      <c r="I7" s="238">
        <f>=H7-X7</f>
        <v>0</v>
      </c>
      <c r="J7" s="238">
        <f>=I7*E7</f>
        <v>0</v>
      </c>
      <c r="K7" s="238">
        <f>=SUM(L7:S7)</f>
        <v>0</v>
      </c>
      <c r="L7" s="238" t="s"/>
      <c r="M7" s="238" t="s"/>
      <c r="N7" s="238" t="s"/>
      <c r="O7" s="238" t="s"/>
      <c r="P7" s="238" t="s"/>
      <c r="Q7" s="238" t="s"/>
      <c r="R7" s="238" t="s"/>
      <c r="S7" s="238" t="s"/>
      <c r="T7" s="238" t="s"/>
      <c r="U7" s="238" t="s"/>
      <c r="V7" s="238" t="s"/>
      <c r="W7" s="238">
        <f>=IFERROR(SUM(Y7:CH7),"")</f>
        <v>0</v>
      </c>
      <c r="X7" s="238">
        <f>=(F7+K7)-W7</f>
        <v>0</v>
      </c>
      <c r="Y7" s="241" t="s"/>
      <c r="Z7" s="238" t="s"/>
      <c r="AA7" s="241" t="s"/>
      <c r="AB7" s="238" t="s"/>
      <c r="AC7" s="241" t="s"/>
      <c r="AD7" s="238" t="s"/>
      <c r="AE7" s="241" t="s"/>
      <c r="AF7" s="238" t="s"/>
      <c r="AG7" s="241" t="s"/>
      <c r="AH7" s="238" t="s"/>
      <c r="AI7" s="241" t="s"/>
      <c r="AJ7" s="238" t="s"/>
      <c r="AK7" s="241" t="s"/>
      <c r="AL7" s="238" t="s"/>
      <c r="AM7" s="241" t="s"/>
      <c r="AN7" s="238" t="s"/>
      <c r="AO7" s="241" t="s"/>
      <c r="AP7" s="238" t="s"/>
      <c r="AQ7" s="241" t="s"/>
      <c r="AR7" s="238" t="s"/>
      <c r="AS7" s="241" t="s"/>
      <c r="AT7" s="238" t="s"/>
      <c r="AU7" s="241" t="s"/>
      <c r="AV7" s="238" t="s"/>
      <c r="AW7" s="241" t="s"/>
      <c r="AX7" s="238" t="s"/>
      <c r="AY7" s="241" t="s"/>
      <c r="AZ7" s="238" t="s"/>
      <c r="BA7" s="241" t="s"/>
      <c r="BB7" s="238" t="s"/>
      <c r="BC7" s="241" t="s"/>
      <c r="BD7" s="238" t="s"/>
      <c r="BE7" s="241" t="s"/>
      <c r="BF7" s="238" t="s"/>
      <c r="BG7" s="241" t="s"/>
      <c r="BH7" s="238" t="s"/>
      <c r="BI7" s="241" t="s"/>
      <c r="BJ7" s="238" t="s"/>
      <c r="BK7" s="241" t="s"/>
      <c r="BL7" s="238" t="s"/>
      <c r="BM7" s="241" t="s"/>
      <c r="BN7" s="238" t="s"/>
      <c r="BO7" s="241" t="s"/>
      <c r="BP7" s="238" t="s"/>
      <c r="BQ7" s="241" t="s"/>
      <c r="BR7" s="238" t="s"/>
      <c r="BS7" s="241" t="s"/>
      <c r="BT7" s="238" t="s"/>
      <c r="BU7" s="241" t="s"/>
      <c r="BV7" s="238" t="s"/>
      <c r="BW7" s="241" t="s"/>
      <c r="BX7" s="238" t="s"/>
      <c r="BY7" s="241" t="s"/>
      <c r="BZ7" s="238" t="s"/>
      <c r="CA7" s="241" t="s"/>
      <c r="CB7" s="238" t="s"/>
      <c r="CC7" s="241" t="s"/>
      <c r="CD7" s="238" t="s"/>
      <c r="CE7" s="241" t="s"/>
      <c r="CF7" s="238" t="s"/>
      <c r="CG7" s="241" t="s"/>
      <c r="CH7" s="238" t="s"/>
    </row>
    <row r="8" spans="1:86" s="689" customFormat="1" customHeight="1">
      <c r="A8" s="237" t="s"/>
      <c r="B8" s="238" t="s">
        <v>264</v>
      </c>
      <c r="C8" s="238" t="s">
        <v>265</v>
      </c>
      <c r="D8" s="239" t="s"/>
      <c r="E8" s="240" t="s"/>
      <c r="F8" s="238" t="s"/>
      <c r="G8" s="238">
        <f>=F8*D8</f>
        <v>0</v>
      </c>
      <c r="H8" s="238" t="s"/>
      <c r="I8" s="238">
        <f>=H8-X8</f>
        <v>0</v>
      </c>
      <c r="J8" s="238">
        <f>=I8*E8</f>
        <v>0</v>
      </c>
      <c r="K8" s="238">
        <f>=SUM(L8:S8)</f>
        <v>0</v>
      </c>
      <c r="L8" s="238" t="s"/>
      <c r="M8" s="238" t="s"/>
      <c r="N8" s="238" t="s"/>
      <c r="O8" s="238" t="s"/>
      <c r="P8" s="238" t="s"/>
      <c r="Q8" s="238" t="s"/>
      <c r="R8" s="238" t="s"/>
      <c r="S8" s="238" t="s"/>
      <c r="T8" s="238" t="s"/>
      <c r="U8" s="238" t="s"/>
      <c r="V8" s="238" t="s"/>
      <c r="W8" s="238">
        <f>=IFERROR(SUM(Y8:CH8),"")</f>
        <v>0</v>
      </c>
      <c r="X8" s="238">
        <f>=(F8+K8)-W8</f>
        <v>0</v>
      </c>
      <c r="Y8" s="241" t="s"/>
      <c r="Z8" s="238" t="s"/>
      <c r="AA8" s="241" t="s"/>
      <c r="AB8" s="238" t="s"/>
      <c r="AC8" s="241" t="s"/>
      <c r="AD8" s="238" t="s"/>
      <c r="AE8" s="241" t="s"/>
      <c r="AF8" s="238" t="s"/>
      <c r="AG8" s="241" t="s"/>
      <c r="AH8" s="238" t="s"/>
      <c r="AI8" s="241" t="s"/>
      <c r="AJ8" s="238" t="s"/>
      <c r="AK8" s="241" t="s"/>
      <c r="AL8" s="238" t="s"/>
      <c r="AM8" s="241" t="s"/>
      <c r="AN8" s="238" t="s"/>
      <c r="AO8" s="241" t="s"/>
      <c r="AP8" s="238" t="s"/>
      <c r="AQ8" s="241" t="s"/>
      <c r="AR8" s="238" t="s"/>
      <c r="AS8" s="241" t="s"/>
      <c r="AT8" s="238" t="s"/>
      <c r="AU8" s="241" t="s"/>
      <c r="AV8" s="238" t="s"/>
      <c r="AW8" s="241" t="s"/>
      <c r="AX8" s="238" t="s"/>
      <c r="AY8" s="241" t="s"/>
      <c r="AZ8" s="238" t="s"/>
      <c r="BA8" s="241" t="s"/>
      <c r="BB8" s="238" t="s"/>
      <c r="BC8" s="241" t="s"/>
      <c r="BD8" s="238" t="s"/>
      <c r="BE8" s="241" t="s"/>
      <c r="BF8" s="238" t="s"/>
      <c r="BG8" s="241" t="s"/>
      <c r="BH8" s="238" t="s"/>
      <c r="BI8" s="241" t="s"/>
      <c r="BJ8" s="238" t="s"/>
      <c r="BK8" s="241" t="s"/>
      <c r="BL8" s="238" t="s"/>
      <c r="BM8" s="241" t="s"/>
      <c r="BN8" s="238" t="s"/>
      <c r="BO8" s="241" t="s"/>
      <c r="BP8" s="238" t="s"/>
      <c r="BQ8" s="241" t="s"/>
      <c r="BR8" s="238" t="s"/>
      <c r="BS8" s="241" t="s"/>
      <c r="BT8" s="238" t="s"/>
      <c r="BU8" s="241" t="s"/>
      <c r="BV8" s="238" t="s"/>
      <c r="BW8" s="241" t="s"/>
      <c r="BX8" s="238" t="s"/>
      <c r="BY8" s="241" t="s"/>
      <c r="BZ8" s="238" t="s"/>
      <c r="CA8" s="241" t="s"/>
      <c r="CB8" s="238" t="s"/>
      <c r="CC8" s="241" t="s"/>
      <c r="CD8" s="238" t="s"/>
      <c r="CE8" s="241" t="s"/>
      <c r="CF8" s="238" t="s"/>
      <c r="CG8" s="241" t="s"/>
      <c r="CH8" s="238" t="s"/>
    </row>
    <row r="9" spans="1:86" s="689" customFormat="1" customHeight="1">
      <c r="A9" s="237" t="s"/>
      <c r="B9" s="238" t="s">
        <v>266</v>
      </c>
      <c r="C9" s="238" t="s">
        <v>267</v>
      </c>
      <c r="D9" s="239" t="s"/>
      <c r="E9" s="240" t="s"/>
      <c r="F9" s="238" t="s"/>
      <c r="G9" s="238">
        <f>=F9*D9</f>
        <v>0</v>
      </c>
      <c r="H9" s="238" t="s"/>
      <c r="I9" s="238">
        <f>=H9-X9</f>
        <v>0</v>
      </c>
      <c r="J9" s="238">
        <f>=I9*E9</f>
        <v>0</v>
      </c>
      <c r="K9" s="238">
        <f>=SUM(L9:S9)</f>
        <v>0</v>
      </c>
      <c r="L9" s="238" t="s"/>
      <c r="M9" s="238" t="s"/>
      <c r="N9" s="238" t="s"/>
      <c r="O9" s="238" t="s"/>
      <c r="P9" s="238" t="s"/>
      <c r="Q9" s="238" t="s"/>
      <c r="R9" s="238" t="s"/>
      <c r="S9" s="238" t="s"/>
      <c r="T9" s="238" t="s"/>
      <c r="U9" s="238" t="s"/>
      <c r="V9" s="238" t="s"/>
      <c r="W9" s="238">
        <f>=IFERROR(SUM(Y9:CH9),"")</f>
        <v>0</v>
      </c>
      <c r="X9" s="238">
        <f>=(F9+K9)-W9</f>
        <v>0</v>
      </c>
      <c r="Y9" s="241" t="s"/>
      <c r="Z9" s="238" t="s"/>
      <c r="AA9" s="241" t="s"/>
      <c r="AB9" s="238" t="s"/>
      <c r="AC9" s="241" t="s"/>
      <c r="AD9" s="238" t="s"/>
      <c r="AE9" s="241" t="s"/>
      <c r="AF9" s="238" t="s"/>
      <c r="AG9" s="241" t="s"/>
      <c r="AH9" s="238" t="s"/>
      <c r="AI9" s="241" t="s"/>
      <c r="AJ9" s="238" t="s"/>
      <c r="AK9" s="241" t="s"/>
      <c r="AL9" s="238" t="s"/>
      <c r="AM9" s="241" t="s"/>
      <c r="AN9" s="238" t="s"/>
      <c r="AO9" s="241" t="s"/>
      <c r="AP9" s="238" t="s"/>
      <c r="AQ9" s="241" t="s"/>
      <c r="AR9" s="238" t="s"/>
      <c r="AS9" s="241" t="s"/>
      <c r="AT9" s="238" t="s"/>
      <c r="AU9" s="241" t="s"/>
      <c r="AV9" s="238" t="s"/>
      <c r="AW9" s="241" t="s"/>
      <c r="AX9" s="238" t="s"/>
      <c r="AY9" s="241" t="s"/>
      <c r="AZ9" s="238" t="s"/>
      <c r="BA9" s="241" t="s"/>
      <c r="BB9" s="238" t="s"/>
      <c r="BC9" s="241" t="s"/>
      <c r="BD9" s="238" t="s"/>
      <c r="BE9" s="241" t="s"/>
      <c r="BF9" s="238" t="s"/>
      <c r="BG9" s="241" t="s"/>
      <c r="BH9" s="238" t="s"/>
      <c r="BI9" s="241" t="s"/>
      <c r="BJ9" s="238" t="s"/>
      <c r="BK9" s="241" t="s"/>
      <c r="BL9" s="238" t="s"/>
      <c r="BM9" s="241" t="s"/>
      <c r="BN9" s="238" t="s"/>
      <c r="BO9" s="241" t="s"/>
      <c r="BP9" s="238" t="s"/>
      <c r="BQ9" s="241" t="s"/>
      <c r="BR9" s="238" t="s"/>
      <c r="BS9" s="241" t="s"/>
      <c r="BT9" s="238" t="s"/>
      <c r="BU9" s="241" t="s"/>
      <c r="BV9" s="238" t="s"/>
      <c r="BW9" s="241" t="s"/>
      <c r="BX9" s="238" t="s"/>
      <c r="BY9" s="241" t="s"/>
      <c r="BZ9" s="238" t="s"/>
      <c r="CA9" s="241" t="s"/>
      <c r="CB9" s="238" t="s"/>
      <c r="CC9" s="241" t="s"/>
      <c r="CD9" s="238" t="s"/>
      <c r="CE9" s="241" t="s"/>
      <c r="CF9" s="238" t="s"/>
      <c r="CG9" s="241" t="s"/>
      <c r="CH9" s="238" t="s"/>
    </row>
    <row r="10" spans="1:86" s="689" customFormat="1" customHeight="1">
      <c r="A10" s="237" t="s"/>
      <c r="B10" s="238" t="s">
        <v>268</v>
      </c>
      <c r="C10" s="238" t="s">
        <v>269</v>
      </c>
      <c r="D10" s="239" t="s"/>
      <c r="E10" s="240" t="s"/>
      <c r="F10" s="238" t="s"/>
      <c r="G10" s="238">
        <f>=F10*D10</f>
        <v>0</v>
      </c>
      <c r="H10" s="238" t="s"/>
      <c r="I10" s="238">
        <f>=H10-X10</f>
        <v>0</v>
      </c>
      <c r="J10" s="238">
        <f>=I10*E10</f>
        <v>0</v>
      </c>
      <c r="K10" s="238">
        <f>=SUM(L10:S10)</f>
        <v>0</v>
      </c>
      <c r="L10" s="238" t="s"/>
      <c r="M10" s="238" t="s"/>
      <c r="N10" s="238" t="s"/>
      <c r="O10" s="238" t="s"/>
      <c r="P10" s="238" t="s"/>
      <c r="Q10" s="238" t="s"/>
      <c r="R10" s="238" t="s"/>
      <c r="S10" s="238" t="s"/>
      <c r="T10" s="238" t="s"/>
      <c r="U10" s="238" t="s"/>
      <c r="V10" s="238" t="s"/>
      <c r="W10" s="238">
        <f>=IFERROR(SUM(Y10:CH10),"")</f>
        <v>0</v>
      </c>
      <c r="X10" s="238">
        <f>=(F10+K10)-W10</f>
        <v>0</v>
      </c>
      <c r="Y10" s="241" t="s"/>
      <c r="Z10" s="238" t="s"/>
      <c r="AA10" s="241" t="s"/>
      <c r="AB10" s="238" t="s"/>
      <c r="AC10" s="241" t="s"/>
      <c r="AD10" s="238" t="s"/>
      <c r="AE10" s="241" t="s"/>
      <c r="AF10" s="238" t="s"/>
      <c r="AG10" s="241" t="s"/>
      <c r="AH10" s="238" t="s"/>
      <c r="AI10" s="241" t="s"/>
      <c r="AJ10" s="238" t="s"/>
      <c r="AK10" s="241" t="s"/>
      <c r="AL10" s="238" t="s"/>
      <c r="AM10" s="241" t="s"/>
      <c r="AN10" s="238" t="s"/>
      <c r="AO10" s="241" t="s"/>
      <c r="AP10" s="238" t="s"/>
      <c r="AQ10" s="241" t="s"/>
      <c r="AR10" s="238" t="s"/>
      <c r="AS10" s="241" t="s"/>
      <c r="AT10" s="238" t="s"/>
      <c r="AU10" s="241" t="s"/>
      <c r="AV10" s="238" t="s"/>
      <c r="AW10" s="241" t="s"/>
      <c r="AX10" s="238" t="s"/>
      <c r="AY10" s="241" t="s"/>
      <c r="AZ10" s="238" t="s"/>
      <c r="BA10" s="241" t="s"/>
      <c r="BB10" s="238" t="s"/>
      <c r="BC10" s="241" t="s"/>
      <c r="BD10" s="238" t="s"/>
      <c r="BE10" s="241" t="s"/>
      <c r="BF10" s="238" t="s"/>
      <c r="BG10" s="241" t="s"/>
      <c r="BH10" s="238" t="s"/>
      <c r="BI10" s="241" t="s"/>
      <c r="BJ10" s="238" t="s"/>
      <c r="BK10" s="241" t="s"/>
      <c r="BL10" s="238" t="s"/>
      <c r="BM10" s="241" t="s"/>
      <c r="BN10" s="238" t="s"/>
      <c r="BO10" s="241" t="s"/>
      <c r="BP10" s="238" t="s"/>
      <c r="BQ10" s="241" t="s"/>
      <c r="BR10" s="238" t="s"/>
      <c r="BS10" s="241" t="s"/>
      <c r="BT10" s="238" t="s"/>
      <c r="BU10" s="241" t="s"/>
      <c r="BV10" s="238" t="s"/>
      <c r="BW10" s="241" t="s"/>
      <c r="BX10" s="238" t="s"/>
      <c r="BY10" s="241" t="s"/>
      <c r="BZ10" s="238" t="s"/>
      <c r="CA10" s="241" t="s"/>
      <c r="CB10" s="238" t="s"/>
      <c r="CC10" s="241" t="s"/>
      <c r="CD10" s="238" t="s"/>
      <c r="CE10" s="241" t="s"/>
      <c r="CF10" s="238" t="s"/>
      <c r="CG10" s="241" t="s"/>
      <c r="CH10" s="238" t="s"/>
    </row>
    <row r="11" spans="1:86" s="689" customFormat="1" customHeight="1">
      <c r="A11" s="237" t="s"/>
      <c r="B11" s="238" t="s">
        <v>270</v>
      </c>
      <c r="C11" s="238" t="s">
        <v>271</v>
      </c>
      <c r="D11" s="239" t="s"/>
      <c r="E11" s="240" t="s"/>
      <c r="F11" s="238" t="s"/>
      <c r="G11" s="238">
        <f>=F11*D11</f>
        <v>0</v>
      </c>
      <c r="H11" s="238" t="s"/>
      <c r="I11" s="238">
        <f>=H11-X11</f>
        <v>0</v>
      </c>
      <c r="J11" s="238">
        <f>=I11*E11</f>
        <v>0</v>
      </c>
      <c r="K11" s="238">
        <f>=SUM(L11:S11)</f>
        <v>0</v>
      </c>
      <c r="L11" s="238" t="s"/>
      <c r="M11" s="238" t="s"/>
      <c r="N11" s="238" t="s"/>
      <c r="O11" s="238" t="s"/>
      <c r="P11" s="238" t="s"/>
      <c r="Q11" s="238" t="s"/>
      <c r="R11" s="238" t="s"/>
      <c r="S11" s="238" t="s"/>
      <c r="T11" s="238" t="s"/>
      <c r="U11" s="238" t="s"/>
      <c r="V11" s="238" t="s"/>
      <c r="W11" s="238">
        <f>=IFERROR(SUM(Y11:CH11),"")</f>
        <v>0</v>
      </c>
      <c r="X11" s="238">
        <f>=(F11+K11)-W11</f>
        <v>0</v>
      </c>
      <c r="Y11" s="241" t="s"/>
      <c r="Z11" s="238" t="s"/>
      <c r="AA11" s="241" t="s"/>
      <c r="AB11" s="238" t="s"/>
      <c r="AC11" s="241" t="s"/>
      <c r="AD11" s="238" t="s"/>
      <c r="AE11" s="241" t="s"/>
      <c r="AF11" s="238" t="s"/>
      <c r="AG11" s="241" t="s"/>
      <c r="AH11" s="238" t="s"/>
      <c r="AI11" s="241" t="s"/>
      <c r="AJ11" s="238" t="s"/>
      <c r="AK11" s="241" t="s"/>
      <c r="AL11" s="238" t="s"/>
      <c r="AM11" s="241" t="s"/>
      <c r="AN11" s="238" t="s"/>
      <c r="AO11" s="241" t="s"/>
      <c r="AP11" s="238" t="s"/>
      <c r="AQ11" s="241" t="s"/>
      <c r="AR11" s="238" t="s"/>
      <c r="AS11" s="241" t="s"/>
      <c r="AT11" s="238" t="s"/>
      <c r="AU11" s="241" t="s"/>
      <c r="AV11" s="238" t="s"/>
      <c r="AW11" s="241" t="s"/>
      <c r="AX11" s="238" t="s"/>
      <c r="AY11" s="241" t="s"/>
      <c r="AZ11" s="238" t="s"/>
      <c r="BA11" s="241" t="s"/>
      <c r="BB11" s="238" t="s"/>
      <c r="BC11" s="241" t="s"/>
      <c r="BD11" s="238" t="s"/>
      <c r="BE11" s="241" t="s"/>
      <c r="BF11" s="238" t="s"/>
      <c r="BG11" s="241" t="s"/>
      <c r="BH11" s="238" t="s"/>
      <c r="BI11" s="241" t="s"/>
      <c r="BJ11" s="238" t="s"/>
      <c r="BK11" s="241" t="s"/>
      <c r="BL11" s="238" t="s"/>
      <c r="BM11" s="241" t="s"/>
      <c r="BN11" s="238" t="s"/>
      <c r="BO11" s="241" t="s"/>
      <c r="BP11" s="238" t="s"/>
      <c r="BQ11" s="241" t="s"/>
      <c r="BR11" s="238" t="s"/>
      <c r="BS11" s="241" t="s"/>
      <c r="BT11" s="238" t="s"/>
      <c r="BU11" s="241" t="s"/>
      <c r="BV11" s="238" t="s"/>
      <c r="BW11" s="241" t="s"/>
      <c r="BX11" s="238" t="s"/>
      <c r="BY11" s="241" t="s"/>
      <c r="BZ11" s="238" t="s"/>
      <c r="CA11" s="241" t="s"/>
      <c r="CB11" s="238" t="s"/>
      <c r="CC11" s="241" t="s"/>
      <c r="CD11" s="238" t="s"/>
      <c r="CE11" s="241" t="s"/>
      <c r="CF11" s="238" t="s"/>
      <c r="CG11" s="241" t="s"/>
      <c r="CH11" s="238" t="s"/>
    </row>
    <row r="12" spans="1:86" s="689" customFormat="1" customHeight="1">
      <c r="A12" s="237" t="s"/>
      <c r="B12" s="238" t="s">
        <v>272</v>
      </c>
      <c r="C12" s="238" t="s">
        <v>273</v>
      </c>
      <c r="D12" s="239" t="s"/>
      <c r="E12" s="240" t="s"/>
      <c r="F12" s="238" t="s"/>
      <c r="G12" s="238">
        <f>=F12*D12</f>
        <v>0</v>
      </c>
      <c r="H12" s="238" t="s"/>
      <c r="I12" s="238">
        <f>=H12-X12</f>
        <v>0</v>
      </c>
      <c r="J12" s="238">
        <f>=I12*E12</f>
        <v>0</v>
      </c>
      <c r="K12" s="238">
        <f>=SUM(L12:S12)</f>
        <v>0</v>
      </c>
      <c r="L12" s="238" t="s"/>
      <c r="M12" s="238" t="s"/>
      <c r="N12" s="238" t="s"/>
      <c r="O12" s="238" t="s"/>
      <c r="P12" s="238" t="s"/>
      <c r="Q12" s="238" t="s"/>
      <c r="R12" s="238" t="s"/>
      <c r="S12" s="238" t="s"/>
      <c r="T12" s="238" t="s"/>
      <c r="U12" s="238" t="s"/>
      <c r="V12" s="238" t="s"/>
      <c r="W12" s="238">
        <f>=IFERROR(SUM(Y12:CH12),"")</f>
        <v>0</v>
      </c>
      <c r="X12" s="238">
        <f>=(F12+K12)-W12</f>
        <v>0</v>
      </c>
      <c r="Y12" s="241" t="s"/>
      <c r="Z12" s="238" t="s"/>
      <c r="AA12" s="241" t="s"/>
      <c r="AB12" s="238" t="s"/>
      <c r="AC12" s="241" t="s"/>
      <c r="AD12" s="238" t="s"/>
      <c r="AE12" s="241" t="s"/>
      <c r="AF12" s="238" t="s"/>
      <c r="AG12" s="241" t="s"/>
      <c r="AH12" s="238" t="s"/>
      <c r="AI12" s="241" t="s"/>
      <c r="AJ12" s="238" t="s"/>
      <c r="AK12" s="241" t="s"/>
      <c r="AL12" s="238" t="s"/>
      <c r="AM12" s="241" t="s"/>
      <c r="AN12" s="238" t="s"/>
      <c r="AO12" s="241" t="s"/>
      <c r="AP12" s="238" t="s"/>
      <c r="AQ12" s="241" t="s"/>
      <c r="AR12" s="238" t="s"/>
      <c r="AS12" s="241" t="s"/>
      <c r="AT12" s="238" t="s"/>
      <c r="AU12" s="241" t="s"/>
      <c r="AV12" s="238" t="s"/>
      <c r="AW12" s="241" t="s"/>
      <c r="AX12" s="238" t="s"/>
      <c r="AY12" s="241" t="s"/>
      <c r="AZ12" s="238" t="s"/>
      <c r="BA12" s="241" t="s"/>
      <c r="BB12" s="238" t="s"/>
      <c r="BC12" s="241" t="s"/>
      <c r="BD12" s="238" t="s"/>
      <c r="BE12" s="241" t="s"/>
      <c r="BF12" s="238" t="s"/>
      <c r="BG12" s="241" t="s"/>
      <c r="BH12" s="238" t="s"/>
      <c r="BI12" s="241" t="s"/>
      <c r="BJ12" s="238" t="s"/>
      <c r="BK12" s="241" t="s"/>
      <c r="BL12" s="238" t="s"/>
      <c r="BM12" s="241" t="s"/>
      <c r="BN12" s="238" t="s"/>
      <c r="BO12" s="241" t="s"/>
      <c r="BP12" s="238" t="s"/>
      <c r="BQ12" s="241" t="s"/>
      <c r="BR12" s="238" t="s"/>
      <c r="BS12" s="241" t="s"/>
      <c r="BT12" s="238" t="s"/>
      <c r="BU12" s="241" t="s"/>
      <c r="BV12" s="238" t="s"/>
      <c r="BW12" s="241" t="s"/>
      <c r="BX12" s="238" t="s"/>
      <c r="BY12" s="241" t="s"/>
      <c r="BZ12" s="238" t="s"/>
      <c r="CA12" s="241" t="s"/>
      <c r="CB12" s="238" t="s"/>
      <c r="CC12" s="241" t="s"/>
      <c r="CD12" s="238" t="s"/>
      <c r="CE12" s="241" t="s"/>
      <c r="CF12" s="238" t="s"/>
      <c r="CG12" s="241" t="s"/>
      <c r="CH12" s="238" t="s"/>
    </row>
    <row r="13" spans="1:86" s="689" customFormat="1" customHeight="1">
      <c r="A13" s="237" t="s"/>
      <c r="B13" s="238" t="s">
        <v>274</v>
      </c>
      <c r="C13" s="238" t="s"/>
      <c r="D13" s="239" t="s"/>
      <c r="E13" s="240" t="s"/>
      <c r="F13" s="238" t="s"/>
      <c r="G13" s="238">
        <f>=F13*D13</f>
        <v>0</v>
      </c>
      <c r="H13" s="238" t="s"/>
      <c r="I13" s="238">
        <f>=H13-X13</f>
        <v>0</v>
      </c>
      <c r="J13" s="238">
        <f>=I13*E13</f>
        <v>0</v>
      </c>
      <c r="K13" s="238">
        <f>=SUM(L13:S13)</f>
        <v>0</v>
      </c>
      <c r="L13" s="238" t="s"/>
      <c r="M13" s="238" t="s"/>
      <c r="N13" s="238" t="s"/>
      <c r="O13" s="238" t="s"/>
      <c r="P13" s="238" t="s"/>
      <c r="Q13" s="238" t="s"/>
      <c r="R13" s="238" t="s"/>
      <c r="S13" s="238" t="s"/>
      <c r="T13" s="238" t="s"/>
      <c r="U13" s="238" t="s"/>
      <c r="V13" s="238" t="s"/>
      <c r="W13" s="238">
        <f>=IFERROR(SUM(Y13:CH13),"")</f>
        <v>0</v>
      </c>
      <c r="X13" s="238">
        <f>=(F13+K13)-W13</f>
        <v>0</v>
      </c>
      <c r="Y13" s="241" t="s"/>
      <c r="Z13" s="238" t="s"/>
      <c r="AA13" s="241" t="s"/>
      <c r="AB13" s="238" t="s"/>
      <c r="AC13" s="241" t="s"/>
      <c r="AD13" s="238" t="s"/>
      <c r="AE13" s="241" t="s"/>
      <c r="AF13" s="238" t="s"/>
      <c r="AG13" s="241" t="s"/>
      <c r="AH13" s="238" t="s"/>
      <c r="AI13" s="241" t="s"/>
      <c r="AJ13" s="238" t="s"/>
      <c r="AK13" s="241" t="s"/>
      <c r="AL13" s="238" t="s"/>
      <c r="AM13" s="241" t="s"/>
      <c r="AN13" s="238" t="s"/>
      <c r="AO13" s="241" t="s"/>
      <c r="AP13" s="238" t="s"/>
      <c r="AQ13" s="241" t="s"/>
      <c r="AR13" s="238" t="s"/>
      <c r="AS13" s="241" t="s"/>
      <c r="AT13" s="238" t="s"/>
      <c r="AU13" s="241" t="s"/>
      <c r="AV13" s="238" t="s"/>
      <c r="AW13" s="241" t="s"/>
      <c r="AX13" s="238" t="s"/>
      <c r="AY13" s="241" t="s"/>
      <c r="AZ13" s="238" t="s"/>
      <c r="BA13" s="241" t="s"/>
      <c r="BB13" s="238" t="s"/>
      <c r="BC13" s="241" t="s"/>
      <c r="BD13" s="238" t="s"/>
      <c r="BE13" s="241" t="s"/>
      <c r="BF13" s="238" t="s"/>
      <c r="BG13" s="241" t="s"/>
      <c r="BH13" s="238" t="s"/>
      <c r="BI13" s="241" t="s"/>
      <c r="BJ13" s="238" t="s"/>
      <c r="BK13" s="241" t="s"/>
      <c r="BL13" s="238" t="s"/>
      <c r="BM13" s="241" t="s"/>
      <c r="BN13" s="238" t="s"/>
      <c r="BO13" s="241" t="s"/>
      <c r="BP13" s="238" t="s"/>
      <c r="BQ13" s="241" t="s"/>
      <c r="BR13" s="238" t="s"/>
      <c r="BS13" s="241" t="s"/>
      <c r="BT13" s="238" t="s"/>
      <c r="BU13" s="241" t="s"/>
      <c r="BV13" s="238" t="s"/>
      <c r="BW13" s="241" t="s"/>
      <c r="BX13" s="238" t="s"/>
      <c r="BY13" s="241" t="s"/>
      <c r="BZ13" s="238" t="s"/>
      <c r="CA13" s="241" t="s"/>
      <c r="CB13" s="238" t="s"/>
      <c r="CC13" s="241" t="s"/>
      <c r="CD13" s="238" t="s"/>
      <c r="CE13" s="241" t="s"/>
      <c r="CF13" s="238" t="s"/>
      <c r="CG13" s="241" t="s"/>
      <c r="CH13" s="238" t="s"/>
    </row>
    <row r="14" spans="1:86" s="689" customFormat="1" customHeight="1">
      <c r="A14" s="237" t="s"/>
      <c r="B14" s="238" t="s">
        <v>275</v>
      </c>
      <c r="C14" s="238" t="s"/>
      <c r="D14" s="239" t="s"/>
      <c r="E14" s="240" t="s"/>
      <c r="F14" s="238" t="s"/>
      <c r="G14" s="238">
        <f>=F14*D14</f>
        <v>0</v>
      </c>
      <c r="H14" s="238" t="s"/>
      <c r="I14" s="238">
        <f>=H14-X14</f>
        <v>0</v>
      </c>
      <c r="J14" s="238">
        <f>=I14*E14</f>
        <v>0</v>
      </c>
      <c r="K14" s="238">
        <f>=SUM(L14:S14)</f>
        <v>0</v>
      </c>
      <c r="L14" s="238" t="s"/>
      <c r="M14" s="238" t="s"/>
      <c r="N14" s="238" t="s"/>
      <c r="O14" s="238" t="s"/>
      <c r="P14" s="238" t="s"/>
      <c r="Q14" s="238" t="s"/>
      <c r="R14" s="238" t="s"/>
      <c r="S14" s="238" t="s"/>
      <c r="T14" s="238" t="s"/>
      <c r="U14" s="238" t="s"/>
      <c r="V14" s="238" t="s"/>
      <c r="W14" s="238">
        <f>=IFERROR(SUM(Y14:CH14),"")</f>
        <v>0</v>
      </c>
      <c r="X14" s="238">
        <f>=(F14+K14)-W14</f>
        <v>0</v>
      </c>
      <c r="Y14" s="241" t="s"/>
      <c r="Z14" s="238" t="s"/>
      <c r="AA14" s="241" t="s"/>
      <c r="AB14" s="238" t="s"/>
      <c r="AC14" s="241" t="s"/>
      <c r="AD14" s="238" t="s"/>
      <c r="AE14" s="241" t="s"/>
      <c r="AF14" s="238" t="s"/>
      <c r="AG14" s="241" t="s"/>
      <c r="AH14" s="238" t="s"/>
      <c r="AI14" s="241" t="s"/>
      <c r="AJ14" s="238" t="s"/>
      <c r="AK14" s="241" t="s"/>
      <c r="AL14" s="238" t="s"/>
      <c r="AM14" s="241" t="s"/>
      <c r="AN14" s="238" t="s"/>
      <c r="AO14" s="241" t="s"/>
      <c r="AP14" s="238" t="s"/>
      <c r="AQ14" s="241" t="s"/>
      <c r="AR14" s="238" t="s"/>
      <c r="AS14" s="241" t="s"/>
      <c r="AT14" s="238" t="s"/>
      <c r="AU14" s="241" t="s"/>
      <c r="AV14" s="238" t="s"/>
      <c r="AW14" s="241" t="s"/>
      <c r="AX14" s="238" t="s"/>
      <c r="AY14" s="241" t="s"/>
      <c r="AZ14" s="238" t="s"/>
      <c r="BA14" s="241" t="s"/>
      <c r="BB14" s="238" t="s"/>
      <c r="BC14" s="241" t="s"/>
      <c r="BD14" s="238" t="s"/>
      <c r="BE14" s="241" t="s"/>
      <c r="BF14" s="238" t="s"/>
      <c r="BG14" s="241" t="s"/>
      <c r="BH14" s="238" t="s"/>
      <c r="BI14" s="241" t="s"/>
      <c r="BJ14" s="238" t="s"/>
      <c r="BK14" s="241" t="s"/>
      <c r="BL14" s="238" t="s"/>
      <c r="BM14" s="241" t="s"/>
      <c r="BN14" s="238" t="s"/>
      <c r="BO14" s="241" t="s"/>
      <c r="BP14" s="238" t="s"/>
      <c r="BQ14" s="241" t="s"/>
      <c r="BR14" s="238" t="s"/>
      <c r="BS14" s="241" t="s"/>
      <c r="BT14" s="238" t="s"/>
      <c r="BU14" s="241" t="s"/>
      <c r="BV14" s="238" t="s"/>
      <c r="BW14" s="241" t="s"/>
      <c r="BX14" s="238" t="s"/>
      <c r="BY14" s="241" t="s"/>
      <c r="BZ14" s="238" t="s"/>
      <c r="CA14" s="241" t="s"/>
      <c r="CB14" s="238" t="s"/>
      <c r="CC14" s="241" t="s"/>
      <c r="CD14" s="238" t="s"/>
      <c r="CE14" s="241" t="s"/>
      <c r="CF14" s="238" t="s"/>
      <c r="CG14" s="241" t="s"/>
      <c r="CH14" s="238" t="s"/>
    </row>
    <row r="15" spans="1:86" s="692" customFormat="1" customHeight="1">
      <c r="A15" s="242" t="s"/>
      <c r="B15" s="243" t="s">
        <v>276</v>
      </c>
      <c r="C15" s="243" t="s">
        <v>277</v>
      </c>
      <c r="D15" s="244" t="s"/>
      <c r="E15" s="245" t="s"/>
      <c r="F15" s="243" t="s"/>
      <c r="G15" s="243">
        <f>=F15*D15</f>
        <v>0</v>
      </c>
      <c r="H15" s="243" t="s"/>
      <c r="I15" s="243">
        <f>=H15-X15</f>
        <v>0</v>
      </c>
      <c r="J15" s="243">
        <f>=I15*E15</f>
        <v>0</v>
      </c>
      <c r="K15" s="243">
        <f>=SUM(L15:S15)</f>
        <v>0</v>
      </c>
      <c r="L15" s="243" t="s"/>
      <c r="M15" s="243" t="s"/>
      <c r="N15" s="243" t="s"/>
      <c r="O15" s="243" t="s"/>
      <c r="P15" s="243" t="s"/>
      <c r="Q15" s="243" t="s"/>
      <c r="R15" s="243" t="s"/>
      <c r="S15" s="243" t="s"/>
      <c r="T15" s="243" t="s"/>
      <c r="U15" s="243" t="s"/>
      <c r="V15" s="243" t="s"/>
      <c r="W15" s="243">
        <f>=IFERROR(SUM(Y15:CH15),"")</f>
        <v>0</v>
      </c>
      <c r="X15" s="243">
        <f>=(F15+K15)-W15</f>
        <v>0</v>
      </c>
      <c r="Y15" s="246" t="s"/>
      <c r="Z15" s="243" t="s"/>
      <c r="AA15" s="246" t="s"/>
      <c r="AB15" s="243" t="s"/>
      <c r="AC15" s="246" t="s"/>
      <c r="AD15" s="243" t="s"/>
      <c r="AE15" s="246" t="s"/>
      <c r="AF15" s="243" t="s"/>
      <c r="AG15" s="246" t="s"/>
      <c r="AH15" s="243" t="s"/>
      <c r="AI15" s="246" t="s"/>
      <c r="AJ15" s="243" t="s"/>
      <c r="AK15" s="246" t="s"/>
      <c r="AL15" s="243" t="s"/>
      <c r="AM15" s="246" t="s"/>
      <c r="AN15" s="243" t="s"/>
      <c r="AO15" s="246" t="s"/>
      <c r="AP15" s="243" t="s"/>
      <c r="AQ15" s="246" t="s"/>
      <c r="AR15" s="243" t="s"/>
      <c r="AS15" s="246" t="s"/>
      <c r="AT15" s="243" t="s"/>
      <c r="AU15" s="246" t="s"/>
      <c r="AV15" s="243" t="s"/>
      <c r="AW15" s="246" t="s"/>
      <c r="AX15" s="243" t="s"/>
      <c r="AY15" s="246" t="s"/>
      <c r="AZ15" s="243" t="s"/>
      <c r="BA15" s="246" t="s"/>
      <c r="BB15" s="243" t="s"/>
      <c r="BC15" s="246" t="s"/>
      <c r="BD15" s="243" t="s"/>
      <c r="BE15" s="246" t="s"/>
      <c r="BF15" s="243" t="s"/>
      <c r="BG15" s="246" t="s"/>
      <c r="BH15" s="243" t="s"/>
      <c r="BI15" s="246" t="s"/>
      <c r="BJ15" s="243" t="s"/>
      <c r="BK15" s="246" t="s"/>
      <c r="BL15" s="243" t="s"/>
      <c r="BM15" s="246" t="s"/>
      <c r="BN15" s="243" t="s"/>
      <c r="BO15" s="246" t="s"/>
      <c r="BP15" s="243" t="s"/>
      <c r="BQ15" s="246" t="s"/>
      <c r="BR15" s="243" t="s"/>
      <c r="BS15" s="246" t="s"/>
      <c r="BT15" s="243" t="s"/>
      <c r="BU15" s="246" t="s"/>
      <c r="BV15" s="243" t="s"/>
      <c r="BW15" s="246" t="s"/>
      <c r="BX15" s="243" t="s"/>
      <c r="BY15" s="246" t="s"/>
      <c r="BZ15" s="243" t="s"/>
      <c r="CA15" s="246" t="s"/>
      <c r="CB15" s="243" t="s"/>
      <c r="CC15" s="246" t="s"/>
      <c r="CD15" s="243" t="s"/>
      <c r="CE15" s="246" t="s"/>
      <c r="CF15" s="243" t="s"/>
      <c r="CG15" s="246" t="s"/>
      <c r="CH15" s="243" t="s"/>
    </row>
    <row r="16" spans="1:86" s="691" customFormat="1" customHeight="1">
      <c r="A16" s="231" t="s">
        <v>146</v>
      </c>
      <c r="B16" s="232" t="s">
        <v>278</v>
      </c>
      <c r="C16" s="232" t="s">
        <v>279</v>
      </c>
      <c r="D16" s="233" t="s"/>
      <c r="E16" s="234" t="s"/>
      <c r="F16" s="232" t="s"/>
      <c r="G16" s="232">
        <f>=F16*D16</f>
        <v>0</v>
      </c>
      <c r="H16" s="232" t="s"/>
      <c r="I16" s="232">
        <f>=H16-X16</f>
        <v>0</v>
      </c>
      <c r="J16" s="232">
        <f>=I16*E16</f>
        <v>0</v>
      </c>
      <c r="K16" s="232">
        <f>=SUM(L16:S16)</f>
        <v>0</v>
      </c>
      <c r="L16" s="232" t="s"/>
      <c r="M16" s="232" t="s"/>
      <c r="N16" s="232" t="s"/>
      <c r="O16" s="232" t="s"/>
      <c r="P16" s="232" t="s"/>
      <c r="Q16" s="232" t="s"/>
      <c r="R16" s="232" t="s"/>
      <c r="S16" s="232" t="s"/>
      <c r="T16" s="232" t="s"/>
      <c r="U16" s="232" t="s"/>
      <c r="V16" s="232" t="s"/>
      <c r="W16" s="232">
        <f>=IFERROR(SUM(Y16:CH16),"")</f>
        <v>0</v>
      </c>
      <c r="X16" s="232">
        <f>=(F16+K16)-W16</f>
        <v>0</v>
      </c>
      <c r="Y16" s="247" t="s"/>
      <c r="Z16" s="232" t="s"/>
      <c r="AA16" s="247" t="s"/>
      <c r="AB16" s="232" t="s"/>
      <c r="AC16" s="247" t="s"/>
      <c r="AD16" s="232" t="s"/>
      <c r="AE16" s="247" t="s"/>
      <c r="AF16" s="232" t="s"/>
      <c r="AG16" s="247" t="s"/>
      <c r="AH16" s="232" t="s"/>
      <c r="AI16" s="247" t="s"/>
      <c r="AJ16" s="232" t="s"/>
      <c r="AK16" s="247" t="s"/>
      <c r="AL16" s="232" t="s"/>
      <c r="AM16" s="247" t="s"/>
      <c r="AN16" s="232" t="s"/>
      <c r="AO16" s="247" t="s"/>
      <c r="AP16" s="232" t="s"/>
      <c r="AQ16" s="247" t="s"/>
      <c r="AR16" s="232" t="s"/>
      <c r="AS16" s="247" t="s"/>
      <c r="AT16" s="232" t="s"/>
      <c r="AU16" s="247" t="s"/>
      <c r="AV16" s="232" t="s"/>
      <c r="AW16" s="247" t="s"/>
      <c r="AX16" s="232" t="s"/>
      <c r="AY16" s="247" t="s"/>
      <c r="AZ16" s="232" t="s"/>
      <c r="BA16" s="247" t="s"/>
      <c r="BB16" s="232" t="s"/>
      <c r="BC16" s="247" t="s"/>
      <c r="BD16" s="232" t="s"/>
      <c r="BE16" s="247" t="s"/>
      <c r="BF16" s="232" t="s"/>
      <c r="BG16" s="247" t="s"/>
      <c r="BH16" s="232" t="s"/>
      <c r="BI16" s="247" t="s"/>
      <c r="BJ16" s="232" t="s"/>
      <c r="BK16" s="247" t="s"/>
      <c r="BL16" s="232" t="s"/>
      <c r="BM16" s="247" t="s"/>
      <c r="BN16" s="232" t="s"/>
      <c r="BO16" s="247" t="s"/>
      <c r="BP16" s="232" t="s"/>
      <c r="BQ16" s="247" t="s"/>
      <c r="BR16" s="232" t="s"/>
      <c r="BS16" s="247" t="s"/>
      <c r="BT16" s="232" t="s"/>
      <c r="BU16" s="247" t="s"/>
      <c r="BV16" s="232" t="s"/>
      <c r="BW16" s="247" t="s"/>
      <c r="BX16" s="232" t="s"/>
      <c r="BY16" s="247" t="s"/>
      <c r="BZ16" s="232" t="s"/>
      <c r="CA16" s="247" t="s"/>
      <c r="CB16" s="232" t="s"/>
      <c r="CC16" s="247" t="s"/>
      <c r="CD16" s="232" t="s"/>
      <c r="CE16" s="247" t="s"/>
      <c r="CF16" s="232" t="s"/>
      <c r="CG16" s="247" t="s"/>
      <c r="CH16" s="232" t="s"/>
    </row>
    <row r="17" spans="1:86" s="689" customFormat="1" customHeight="1">
      <c r="A17" s="237" t="s"/>
      <c r="B17" s="238" t="s">
        <v>280</v>
      </c>
      <c r="C17" s="238" t="s">
        <v>281</v>
      </c>
      <c r="D17" s="239" t="s"/>
      <c r="E17" s="240" t="s"/>
      <c r="F17" s="238" t="s"/>
      <c r="G17" s="238">
        <f>=F17*D17</f>
        <v>0</v>
      </c>
      <c r="H17" s="238" t="s"/>
      <c r="I17" s="238">
        <f>=H17-X17</f>
        <v>0</v>
      </c>
      <c r="J17" s="238">
        <f>=I17*E17</f>
        <v>0</v>
      </c>
      <c r="K17" s="238">
        <f>=SUM(L17:S17)</f>
        <v>0</v>
      </c>
      <c r="L17" s="238" t="s"/>
      <c r="M17" s="238" t="s"/>
      <c r="N17" s="238" t="s"/>
      <c r="O17" s="238" t="s"/>
      <c r="P17" s="238" t="s"/>
      <c r="Q17" s="238" t="s"/>
      <c r="R17" s="238" t="s"/>
      <c r="S17" s="238" t="s"/>
      <c r="T17" s="238" t="s"/>
      <c r="U17" s="238" t="s"/>
      <c r="V17" s="238" t="s"/>
      <c r="W17" s="238">
        <f>=IFERROR(SUM(Y17:CH17),"")</f>
        <v>0</v>
      </c>
      <c r="X17" s="238">
        <f>=(F17+K17)-W17</f>
        <v>0</v>
      </c>
      <c r="Y17" s="241" t="s"/>
      <c r="Z17" s="238" t="s"/>
      <c r="AA17" s="241" t="s"/>
      <c r="AB17" s="238" t="s"/>
      <c r="AC17" s="241" t="s"/>
      <c r="AD17" s="238" t="s"/>
      <c r="AE17" s="241" t="s"/>
      <c r="AF17" s="238" t="s"/>
      <c r="AG17" s="241" t="s"/>
      <c r="AH17" s="238" t="s"/>
      <c r="AI17" s="241" t="s"/>
      <c r="AJ17" s="238" t="s"/>
      <c r="AK17" s="241" t="s"/>
      <c r="AL17" s="238" t="s"/>
      <c r="AM17" s="241" t="s"/>
      <c r="AN17" s="238" t="s"/>
      <c r="AO17" s="241" t="s"/>
      <c r="AP17" s="238" t="s"/>
      <c r="AQ17" s="241" t="s"/>
      <c r="AR17" s="238" t="s"/>
      <c r="AS17" s="241" t="s"/>
      <c r="AT17" s="238" t="s"/>
      <c r="AU17" s="241" t="s"/>
      <c r="AV17" s="238" t="s"/>
      <c r="AW17" s="241" t="s"/>
      <c r="AX17" s="238" t="s"/>
      <c r="AY17" s="241" t="s"/>
      <c r="AZ17" s="238" t="s"/>
      <c r="BA17" s="241" t="s"/>
      <c r="BB17" s="238" t="s"/>
      <c r="BC17" s="241" t="s"/>
      <c r="BD17" s="238" t="s"/>
      <c r="BE17" s="241" t="s"/>
      <c r="BF17" s="238" t="s"/>
      <c r="BG17" s="241" t="s"/>
      <c r="BH17" s="238" t="s"/>
      <c r="BI17" s="241" t="s"/>
      <c r="BJ17" s="238" t="s"/>
      <c r="BK17" s="241" t="s"/>
      <c r="BL17" s="238" t="s"/>
      <c r="BM17" s="241" t="s"/>
      <c r="BN17" s="238" t="s"/>
      <c r="BO17" s="241" t="s"/>
      <c r="BP17" s="238" t="s"/>
      <c r="BQ17" s="241" t="s"/>
      <c r="BR17" s="238" t="s"/>
      <c r="BS17" s="241" t="s"/>
      <c r="BT17" s="238" t="s"/>
      <c r="BU17" s="241" t="s"/>
      <c r="BV17" s="238" t="s"/>
      <c r="BW17" s="241" t="s"/>
      <c r="BX17" s="238" t="s"/>
      <c r="BY17" s="241" t="s"/>
      <c r="BZ17" s="238" t="s"/>
      <c r="CA17" s="241" t="s"/>
      <c r="CB17" s="238" t="s"/>
      <c r="CC17" s="241" t="s"/>
      <c r="CD17" s="238" t="s"/>
      <c r="CE17" s="241" t="s"/>
      <c r="CF17" s="238" t="s"/>
      <c r="CG17" s="241" t="s"/>
      <c r="CH17" s="238" t="s"/>
    </row>
    <row r="18" spans="1:86" s="689" customFormat="1" customHeight="1">
      <c r="A18" s="237" t="s"/>
      <c r="B18" s="238" t="s">
        <v>282</v>
      </c>
      <c r="C18" s="238" t="s">
        <v>283</v>
      </c>
      <c r="D18" s="239" t="s"/>
      <c r="E18" s="240" t="s"/>
      <c r="F18" s="238" t="s"/>
      <c r="G18" s="238">
        <f>=F18*D18</f>
        <v>0</v>
      </c>
      <c r="H18" s="238" t="s"/>
      <c r="I18" s="238">
        <f>=H18-X18</f>
        <v>0</v>
      </c>
      <c r="J18" s="238">
        <f>=I18*E18</f>
        <v>0</v>
      </c>
      <c r="K18" s="238">
        <f>=SUM(L18:S18)</f>
        <v>0</v>
      </c>
      <c r="L18" s="238" t="s"/>
      <c r="M18" s="238" t="s"/>
      <c r="N18" s="238" t="s"/>
      <c r="O18" s="238" t="s"/>
      <c r="P18" s="238" t="s"/>
      <c r="Q18" s="238" t="s"/>
      <c r="R18" s="238" t="s"/>
      <c r="S18" s="238" t="s"/>
      <c r="T18" s="238" t="s"/>
      <c r="U18" s="238" t="s"/>
      <c r="V18" s="238" t="s"/>
      <c r="W18" s="238">
        <f>=IFERROR(SUM(Y18:CH18),"")</f>
        <v>0</v>
      </c>
      <c r="X18" s="238">
        <f>=(F18+K18)-W18</f>
        <v>0</v>
      </c>
      <c r="Y18" s="241" t="s"/>
      <c r="Z18" s="238" t="s"/>
      <c r="AA18" s="241" t="s"/>
      <c r="AB18" s="238" t="s"/>
      <c r="AC18" s="241" t="s"/>
      <c r="AD18" s="238" t="s"/>
      <c r="AE18" s="241" t="s"/>
      <c r="AF18" s="238" t="s"/>
      <c r="AG18" s="241" t="s"/>
      <c r="AH18" s="238" t="s"/>
      <c r="AI18" s="241" t="s"/>
      <c r="AJ18" s="238" t="s"/>
      <c r="AK18" s="241" t="s"/>
      <c r="AL18" s="238" t="s"/>
      <c r="AM18" s="241" t="s"/>
      <c r="AN18" s="238" t="s"/>
      <c r="AO18" s="241" t="s"/>
      <c r="AP18" s="238" t="s"/>
      <c r="AQ18" s="241" t="s"/>
      <c r="AR18" s="238" t="s"/>
      <c r="AS18" s="241" t="s"/>
      <c r="AT18" s="238" t="s"/>
      <c r="AU18" s="241" t="s"/>
      <c r="AV18" s="238" t="s"/>
      <c r="AW18" s="241" t="s"/>
      <c r="AX18" s="238" t="s"/>
      <c r="AY18" s="241" t="s"/>
      <c r="AZ18" s="238" t="s"/>
      <c r="BA18" s="241" t="s"/>
      <c r="BB18" s="238" t="s"/>
      <c r="BC18" s="241" t="s"/>
      <c r="BD18" s="238" t="s"/>
      <c r="BE18" s="241" t="s"/>
      <c r="BF18" s="238" t="s"/>
      <c r="BG18" s="241" t="s"/>
      <c r="BH18" s="238" t="s"/>
      <c r="BI18" s="241" t="s"/>
      <c r="BJ18" s="238" t="s"/>
      <c r="BK18" s="241" t="s"/>
      <c r="BL18" s="238" t="s"/>
      <c r="BM18" s="241" t="s"/>
      <c r="BN18" s="238" t="s"/>
      <c r="BO18" s="241" t="s"/>
      <c r="BP18" s="238" t="s"/>
      <c r="BQ18" s="241" t="s"/>
      <c r="BR18" s="238" t="s"/>
      <c r="BS18" s="241" t="s"/>
      <c r="BT18" s="238" t="s"/>
      <c r="BU18" s="241" t="s"/>
      <c r="BV18" s="238" t="s"/>
      <c r="BW18" s="241" t="s"/>
      <c r="BX18" s="238" t="s"/>
      <c r="BY18" s="241" t="s"/>
      <c r="BZ18" s="238" t="s"/>
      <c r="CA18" s="241" t="s"/>
      <c r="CB18" s="238" t="s"/>
      <c r="CC18" s="241" t="s"/>
      <c r="CD18" s="238" t="s"/>
      <c r="CE18" s="241" t="s"/>
      <c r="CF18" s="238" t="s"/>
      <c r="CG18" s="241" t="s"/>
      <c r="CH18" s="238" t="s"/>
    </row>
    <row r="19" spans="1:86" s="689" customFormat="1" customHeight="1">
      <c r="A19" s="237" t="s"/>
      <c r="B19" s="248" t="s"/>
      <c r="C19" s="238" t="s"/>
      <c r="D19" s="239" t="s"/>
      <c r="E19" s="240" t="s"/>
      <c r="F19" s="238" t="s"/>
      <c r="G19" s="238">
        <f>=F19*D19</f>
        <v>0</v>
      </c>
      <c r="H19" s="238" t="s"/>
      <c r="I19" s="238">
        <f>=H19-X19</f>
        <v>0</v>
      </c>
      <c r="J19" s="238">
        <f>=I19*E19</f>
        <v>0</v>
      </c>
      <c r="K19" s="238">
        <f>=SUM(L19:S19)</f>
        <v>0</v>
      </c>
      <c r="L19" s="238" t="s"/>
      <c r="M19" s="238" t="s"/>
      <c r="N19" s="238" t="s"/>
      <c r="O19" s="238" t="s"/>
      <c r="P19" s="238" t="s"/>
      <c r="Q19" s="238" t="s"/>
      <c r="R19" s="238" t="s"/>
      <c r="S19" s="238" t="s"/>
      <c r="T19" s="238" t="s"/>
      <c r="U19" s="238" t="s"/>
      <c r="V19" s="238" t="s"/>
      <c r="W19" s="238">
        <f>=IFERROR(SUM(Y19:CH19),"")</f>
        <v>0</v>
      </c>
      <c r="X19" s="238">
        <f>=(F19+K19)-W19</f>
        <v>0</v>
      </c>
      <c r="Y19" s="241" t="s"/>
      <c r="Z19" s="238" t="s"/>
      <c r="AA19" s="241" t="s"/>
      <c r="AB19" s="238" t="s"/>
      <c r="AC19" s="241" t="s"/>
      <c r="AD19" s="238" t="s"/>
      <c r="AE19" s="241" t="s"/>
      <c r="AF19" s="238" t="s"/>
      <c r="AG19" s="241" t="s"/>
      <c r="AH19" s="238" t="s"/>
      <c r="AI19" s="241" t="s"/>
      <c r="AJ19" s="238" t="s"/>
      <c r="AK19" s="241" t="s"/>
      <c r="AL19" s="238" t="s"/>
      <c r="AM19" s="241" t="s"/>
      <c r="AN19" s="238" t="s"/>
      <c r="AO19" s="241" t="s"/>
      <c r="AP19" s="238" t="s"/>
      <c r="AQ19" s="241" t="s"/>
      <c r="AR19" s="238" t="s"/>
      <c r="AS19" s="241" t="s"/>
      <c r="AT19" s="238" t="s"/>
      <c r="AU19" s="241" t="s"/>
      <c r="AV19" s="238" t="s"/>
      <c r="AW19" s="241" t="s"/>
      <c r="AX19" s="238" t="s"/>
      <c r="AY19" s="241" t="s"/>
      <c r="AZ19" s="238" t="s"/>
      <c r="BA19" s="241" t="s"/>
      <c r="BB19" s="238" t="s"/>
      <c r="BC19" s="241" t="s"/>
      <c r="BD19" s="238" t="s"/>
      <c r="BE19" s="241" t="s"/>
      <c r="BF19" s="238" t="s"/>
      <c r="BG19" s="241" t="s"/>
      <c r="BH19" s="238" t="s"/>
      <c r="BI19" s="241" t="s"/>
      <c r="BJ19" s="238" t="s"/>
      <c r="BK19" s="241" t="s"/>
      <c r="BL19" s="238" t="s"/>
      <c r="BM19" s="241" t="s"/>
      <c r="BN19" s="238" t="s"/>
      <c r="BO19" s="241" t="s"/>
      <c r="BP19" s="238" t="s"/>
      <c r="BQ19" s="241" t="s"/>
      <c r="BR19" s="238" t="s"/>
      <c r="BS19" s="241" t="s"/>
      <c r="BT19" s="238" t="s"/>
      <c r="BU19" s="241" t="s"/>
      <c r="BV19" s="238" t="s"/>
      <c r="BW19" s="241" t="s"/>
      <c r="BX19" s="238" t="s"/>
      <c r="BY19" s="241" t="s"/>
      <c r="BZ19" s="238" t="s"/>
      <c r="CA19" s="241" t="s"/>
      <c r="CB19" s="238" t="s"/>
      <c r="CC19" s="241" t="s"/>
      <c r="CD19" s="238" t="s"/>
      <c r="CE19" s="241" t="s"/>
      <c r="CF19" s="238" t="s"/>
      <c r="CG19" s="241" t="s"/>
      <c r="CH19" s="238" t="s"/>
    </row>
    <row r="20" spans="1:86" s="689" customFormat="1" customHeight="1">
      <c r="A20" s="237" t="s"/>
      <c r="B20" s="248" t="s"/>
      <c r="C20" s="238" t="s"/>
      <c r="D20" s="239" t="s"/>
      <c r="E20" s="240" t="s"/>
      <c r="F20" s="238" t="s"/>
      <c r="G20" s="238">
        <f>=F20*D20</f>
        <v>0</v>
      </c>
      <c r="H20" s="238" t="s"/>
      <c r="I20" s="238">
        <f>=H20-X20</f>
        <v>0</v>
      </c>
      <c r="J20" s="238">
        <f>=I20*E20</f>
        <v>0</v>
      </c>
      <c r="K20" s="238">
        <f>=SUM(L20:S20)</f>
        <v>0</v>
      </c>
      <c r="L20" s="238" t="s"/>
      <c r="M20" s="238" t="s"/>
      <c r="N20" s="238" t="s"/>
      <c r="O20" s="238" t="s"/>
      <c r="P20" s="238" t="s"/>
      <c r="Q20" s="238" t="s"/>
      <c r="R20" s="238" t="s"/>
      <c r="S20" s="238" t="s"/>
      <c r="T20" s="238" t="s"/>
      <c r="U20" s="238" t="s"/>
      <c r="V20" s="238" t="s"/>
      <c r="W20" s="238">
        <f>=IFERROR(SUM(Y20:CH20),"")</f>
        <v>0</v>
      </c>
      <c r="X20" s="238">
        <f>=(F20+K20)-W20</f>
        <v>0</v>
      </c>
      <c r="Y20" s="241" t="s"/>
      <c r="Z20" s="238" t="s"/>
      <c r="AA20" s="241" t="s"/>
      <c r="AB20" s="238" t="s"/>
      <c r="AC20" s="241" t="s"/>
      <c r="AD20" s="238" t="s"/>
      <c r="AE20" s="241" t="s"/>
      <c r="AF20" s="238" t="s"/>
      <c r="AG20" s="241" t="s"/>
      <c r="AH20" s="238" t="s"/>
      <c r="AI20" s="241" t="s"/>
      <c r="AJ20" s="238" t="s"/>
      <c r="AK20" s="241" t="s"/>
      <c r="AL20" s="238" t="s"/>
      <c r="AM20" s="241" t="s"/>
      <c r="AN20" s="238" t="s"/>
      <c r="AO20" s="241" t="s"/>
      <c r="AP20" s="238" t="s"/>
      <c r="AQ20" s="241" t="s"/>
      <c r="AR20" s="238" t="s"/>
      <c r="AS20" s="241" t="s"/>
      <c r="AT20" s="238" t="s"/>
      <c r="AU20" s="241" t="s"/>
      <c r="AV20" s="238" t="s"/>
      <c r="AW20" s="241" t="s"/>
      <c r="AX20" s="238" t="s"/>
      <c r="AY20" s="241" t="s"/>
      <c r="AZ20" s="238" t="s"/>
      <c r="BA20" s="241" t="s"/>
      <c r="BB20" s="238" t="s"/>
      <c r="BC20" s="241" t="s"/>
      <c r="BD20" s="238" t="s"/>
      <c r="BE20" s="241" t="s"/>
      <c r="BF20" s="238" t="s"/>
      <c r="BG20" s="241" t="s"/>
      <c r="BH20" s="238" t="s"/>
      <c r="BI20" s="241" t="s"/>
      <c r="BJ20" s="238" t="s"/>
      <c r="BK20" s="241" t="s"/>
      <c r="BL20" s="238" t="s"/>
      <c r="BM20" s="241" t="s"/>
      <c r="BN20" s="238" t="s"/>
      <c r="BO20" s="241" t="s"/>
      <c r="BP20" s="238" t="s"/>
      <c r="BQ20" s="241" t="s"/>
      <c r="BR20" s="238" t="s"/>
      <c r="BS20" s="241" t="s"/>
      <c r="BT20" s="238" t="s"/>
      <c r="BU20" s="241" t="s"/>
      <c r="BV20" s="238" t="s"/>
      <c r="BW20" s="241" t="s"/>
      <c r="BX20" s="238" t="s"/>
      <c r="BY20" s="241" t="s"/>
      <c r="BZ20" s="238" t="s"/>
      <c r="CA20" s="241" t="s"/>
      <c r="CB20" s="238" t="s"/>
      <c r="CC20" s="241" t="s"/>
      <c r="CD20" s="238" t="s"/>
      <c r="CE20" s="241" t="s"/>
      <c r="CF20" s="238" t="s"/>
      <c r="CG20" s="241" t="s"/>
      <c r="CH20" s="238" t="s"/>
    </row>
    <row r="21" spans="1:86" s="689" customFormat="1" customHeight="1">
      <c r="A21" s="237" t="s"/>
      <c r="B21" s="248" t="s"/>
      <c r="C21" s="238" t="s"/>
      <c r="D21" s="239" t="s"/>
      <c r="E21" s="240" t="s"/>
      <c r="F21" s="238" t="s"/>
      <c r="G21" s="238">
        <f>=F21*D21</f>
        <v>0</v>
      </c>
      <c r="H21" s="238" t="s"/>
      <c r="I21" s="238">
        <f>=H21-X21</f>
        <v>0</v>
      </c>
      <c r="J21" s="238">
        <f>=I21*E21</f>
        <v>0</v>
      </c>
      <c r="K21" s="238">
        <f>=SUM(L21:S21)</f>
        <v>0</v>
      </c>
      <c r="L21" s="238" t="s"/>
      <c r="M21" s="238" t="s"/>
      <c r="N21" s="238" t="s"/>
      <c r="O21" s="238" t="s"/>
      <c r="P21" s="238" t="s"/>
      <c r="Q21" s="238" t="s"/>
      <c r="R21" s="238" t="s"/>
      <c r="S21" s="238" t="s"/>
      <c r="T21" s="238" t="s"/>
      <c r="U21" s="238" t="s"/>
      <c r="V21" s="238" t="s"/>
      <c r="W21" s="238">
        <f>=IFERROR(SUM(Y21:CH21),"")</f>
        <v>0</v>
      </c>
      <c r="X21" s="238">
        <f>=(F21+K21)-W21</f>
        <v>0</v>
      </c>
      <c r="Y21" s="241" t="s"/>
      <c r="Z21" s="238" t="s"/>
      <c r="AA21" s="241" t="s"/>
      <c r="AB21" s="238" t="s"/>
      <c r="AC21" s="241" t="s"/>
      <c r="AD21" s="238" t="s"/>
      <c r="AE21" s="241" t="s"/>
      <c r="AF21" s="238" t="s"/>
      <c r="AG21" s="241" t="s"/>
      <c r="AH21" s="238" t="s"/>
      <c r="AI21" s="241" t="s"/>
      <c r="AJ21" s="238" t="s"/>
      <c r="AK21" s="241" t="s"/>
      <c r="AL21" s="238" t="s"/>
      <c r="AM21" s="241" t="s"/>
      <c r="AN21" s="238" t="s"/>
      <c r="AO21" s="241" t="s"/>
      <c r="AP21" s="238" t="s"/>
      <c r="AQ21" s="241" t="s"/>
      <c r="AR21" s="238" t="s"/>
      <c r="AS21" s="241" t="s"/>
      <c r="AT21" s="238" t="s"/>
      <c r="AU21" s="241" t="s"/>
      <c r="AV21" s="238" t="s"/>
      <c r="AW21" s="241" t="s"/>
      <c r="AX21" s="238" t="s"/>
      <c r="AY21" s="241" t="s"/>
      <c r="AZ21" s="238" t="s"/>
      <c r="BA21" s="241" t="s"/>
      <c r="BB21" s="238" t="s"/>
      <c r="BC21" s="241" t="s"/>
      <c r="BD21" s="238" t="s"/>
      <c r="BE21" s="241" t="s"/>
      <c r="BF21" s="238" t="s"/>
      <c r="BG21" s="241" t="s"/>
      <c r="BH21" s="238" t="s"/>
      <c r="BI21" s="241" t="s"/>
      <c r="BJ21" s="238" t="s"/>
      <c r="BK21" s="241" t="s"/>
      <c r="BL21" s="238" t="s"/>
      <c r="BM21" s="241" t="s"/>
      <c r="BN21" s="238" t="s"/>
      <c r="BO21" s="241" t="s"/>
      <c r="BP21" s="238" t="s"/>
      <c r="BQ21" s="241" t="s"/>
      <c r="BR21" s="238" t="s"/>
      <c r="BS21" s="241" t="s"/>
      <c r="BT21" s="238" t="s"/>
      <c r="BU21" s="241" t="s"/>
      <c r="BV21" s="238" t="s"/>
      <c r="BW21" s="241" t="s"/>
      <c r="BX21" s="238" t="s"/>
      <c r="BY21" s="241" t="s"/>
      <c r="BZ21" s="238" t="s"/>
      <c r="CA21" s="241" t="s"/>
      <c r="CB21" s="238" t="s"/>
      <c r="CC21" s="241" t="s"/>
      <c r="CD21" s="238" t="s"/>
      <c r="CE21" s="241" t="s"/>
      <c r="CF21" s="238" t="s"/>
      <c r="CG21" s="241" t="s"/>
      <c r="CH21" s="238" t="s"/>
    </row>
    <row r="22" spans="1:86" s="689" customFormat="1" customHeight="1">
      <c r="A22" s="237" t="s"/>
      <c r="B22" s="248" t="s"/>
      <c r="C22" s="238" t="s"/>
      <c r="D22" s="239" t="s"/>
      <c r="E22" s="240" t="s"/>
      <c r="F22" s="238" t="s"/>
      <c r="G22" s="238">
        <f>=F22*D22</f>
        <v>0</v>
      </c>
      <c r="H22" s="238" t="s"/>
      <c r="I22" s="238">
        <f>=H22-X22</f>
        <v>0</v>
      </c>
      <c r="J22" s="238">
        <f>=I22*E22</f>
        <v>0</v>
      </c>
      <c r="K22" s="238">
        <f>=SUM(L22:S22)</f>
        <v>0</v>
      </c>
      <c r="L22" s="238" t="s"/>
      <c r="M22" s="238" t="s"/>
      <c r="N22" s="238" t="s"/>
      <c r="O22" s="238" t="s"/>
      <c r="P22" s="238" t="s"/>
      <c r="Q22" s="238" t="s"/>
      <c r="R22" s="238" t="s"/>
      <c r="S22" s="238" t="s"/>
      <c r="T22" s="238" t="s"/>
      <c r="U22" s="238" t="s"/>
      <c r="V22" s="238" t="s"/>
      <c r="W22" s="238">
        <f>=IFERROR(SUM(Y22:CH22),"")</f>
        <v>0</v>
      </c>
      <c r="X22" s="238">
        <f>=(F22+K22)-W22</f>
        <v>0</v>
      </c>
      <c r="Y22" s="241" t="s"/>
      <c r="Z22" s="238" t="s"/>
      <c r="AA22" s="241" t="s"/>
      <c r="AB22" s="238" t="s"/>
      <c r="AC22" s="241" t="s"/>
      <c r="AD22" s="238" t="s"/>
      <c r="AE22" s="241" t="s"/>
      <c r="AF22" s="238" t="s"/>
      <c r="AG22" s="241" t="s"/>
      <c r="AH22" s="238" t="s"/>
      <c r="AI22" s="241" t="s"/>
      <c r="AJ22" s="238" t="s"/>
      <c r="AK22" s="241" t="s"/>
      <c r="AL22" s="238" t="s"/>
      <c r="AM22" s="241" t="s"/>
      <c r="AN22" s="238" t="s"/>
      <c r="AO22" s="241" t="s"/>
      <c r="AP22" s="238" t="s"/>
      <c r="AQ22" s="241" t="s"/>
      <c r="AR22" s="238" t="s"/>
      <c r="AS22" s="241" t="s"/>
      <c r="AT22" s="238" t="s"/>
      <c r="AU22" s="241" t="s"/>
      <c r="AV22" s="238" t="s"/>
      <c r="AW22" s="241" t="s"/>
      <c r="AX22" s="238" t="s"/>
      <c r="AY22" s="241" t="s"/>
      <c r="AZ22" s="238" t="s"/>
      <c r="BA22" s="241" t="s"/>
      <c r="BB22" s="238" t="s"/>
      <c r="BC22" s="241" t="s"/>
      <c r="BD22" s="238" t="s"/>
      <c r="BE22" s="241" t="s"/>
      <c r="BF22" s="238" t="s"/>
      <c r="BG22" s="241" t="s"/>
      <c r="BH22" s="238" t="s"/>
      <c r="BI22" s="241" t="s"/>
      <c r="BJ22" s="238" t="s"/>
      <c r="BK22" s="241" t="s"/>
      <c r="BL22" s="238" t="s"/>
      <c r="BM22" s="241" t="s"/>
      <c r="BN22" s="238" t="s"/>
      <c r="BO22" s="241" t="s"/>
      <c r="BP22" s="238" t="s"/>
      <c r="BQ22" s="241" t="s"/>
      <c r="BR22" s="238" t="s"/>
      <c r="BS22" s="241" t="s"/>
      <c r="BT22" s="238" t="s"/>
      <c r="BU22" s="241" t="s"/>
      <c r="BV22" s="238" t="s"/>
      <c r="BW22" s="241" t="s"/>
      <c r="BX22" s="238" t="s"/>
      <c r="BY22" s="241" t="s"/>
      <c r="BZ22" s="238" t="s"/>
      <c r="CA22" s="241" t="s"/>
      <c r="CB22" s="238" t="s"/>
      <c r="CC22" s="241" t="s"/>
      <c r="CD22" s="238" t="s"/>
      <c r="CE22" s="241" t="s"/>
      <c r="CF22" s="238" t="s"/>
      <c r="CG22" s="241" t="s"/>
      <c r="CH22" s="238" t="s"/>
    </row>
    <row r="23" spans="1:86" s="689" customFormat="1" customHeight="1">
      <c r="A23" s="237" t="s"/>
      <c r="B23" s="248" t="s"/>
      <c r="C23" s="238" t="s"/>
      <c r="D23" s="239" t="s"/>
      <c r="E23" s="240" t="s"/>
      <c r="F23" s="238" t="s"/>
      <c r="G23" s="238">
        <f>=F23*D23</f>
        <v>0</v>
      </c>
      <c r="H23" s="238" t="s"/>
      <c r="I23" s="238">
        <f>=H23-X23</f>
        <v>0</v>
      </c>
      <c r="J23" s="238">
        <f>=I23*E23</f>
        <v>0</v>
      </c>
      <c r="K23" s="238">
        <f>=SUM(L23:S23)</f>
        <v>0</v>
      </c>
      <c r="L23" s="238" t="s"/>
      <c r="M23" s="238" t="s"/>
      <c r="N23" s="238" t="s"/>
      <c r="O23" s="238" t="s"/>
      <c r="P23" s="238" t="s"/>
      <c r="Q23" s="238" t="s"/>
      <c r="R23" s="238" t="s"/>
      <c r="S23" s="238" t="s"/>
      <c r="T23" s="238" t="s"/>
      <c r="U23" s="238" t="s"/>
      <c r="V23" s="238" t="s"/>
      <c r="W23" s="238">
        <f>=IFERROR(SUM(Y23:CH23),"")</f>
        <v>0</v>
      </c>
      <c r="X23" s="238">
        <f>=(F23+K23)-W23</f>
        <v>0</v>
      </c>
      <c r="Y23" s="241" t="s"/>
      <c r="Z23" s="238" t="s"/>
      <c r="AA23" s="241" t="s"/>
      <c r="AB23" s="238" t="s"/>
      <c r="AC23" s="241" t="s"/>
      <c r="AD23" s="238" t="s"/>
      <c r="AE23" s="241" t="s"/>
      <c r="AF23" s="238" t="s"/>
      <c r="AG23" s="241" t="s"/>
      <c r="AH23" s="238" t="s"/>
      <c r="AI23" s="241" t="s"/>
      <c r="AJ23" s="238" t="s"/>
      <c r="AK23" s="241" t="s"/>
      <c r="AL23" s="238" t="s"/>
      <c r="AM23" s="241" t="s"/>
      <c r="AN23" s="238" t="s"/>
      <c r="AO23" s="241" t="s"/>
      <c r="AP23" s="238" t="s"/>
      <c r="AQ23" s="241" t="s"/>
      <c r="AR23" s="238" t="s"/>
      <c r="AS23" s="241" t="s"/>
      <c r="AT23" s="238" t="s"/>
      <c r="AU23" s="241" t="s"/>
      <c r="AV23" s="238" t="s"/>
      <c r="AW23" s="241" t="s"/>
      <c r="AX23" s="238" t="s"/>
      <c r="AY23" s="241" t="s"/>
      <c r="AZ23" s="238" t="s"/>
      <c r="BA23" s="241" t="s"/>
      <c r="BB23" s="238" t="s"/>
      <c r="BC23" s="241" t="s"/>
      <c r="BD23" s="238" t="s"/>
      <c r="BE23" s="241" t="s"/>
      <c r="BF23" s="238" t="s"/>
      <c r="BG23" s="241" t="s"/>
      <c r="BH23" s="238" t="s"/>
      <c r="BI23" s="241" t="s"/>
      <c r="BJ23" s="238" t="s"/>
      <c r="BK23" s="241" t="s"/>
      <c r="BL23" s="238" t="s"/>
      <c r="BM23" s="241" t="s"/>
      <c r="BN23" s="238" t="s"/>
      <c r="BO23" s="241" t="s"/>
      <c r="BP23" s="238" t="s"/>
      <c r="BQ23" s="241" t="s"/>
      <c r="BR23" s="238" t="s"/>
      <c r="BS23" s="241" t="s"/>
      <c r="BT23" s="238" t="s"/>
      <c r="BU23" s="241" t="s"/>
      <c r="BV23" s="238" t="s"/>
      <c r="BW23" s="241" t="s"/>
      <c r="BX23" s="238" t="s"/>
      <c r="BY23" s="241" t="s"/>
      <c r="BZ23" s="238" t="s"/>
      <c r="CA23" s="241" t="s"/>
      <c r="CB23" s="238" t="s"/>
      <c r="CC23" s="241" t="s"/>
      <c r="CD23" s="238" t="s"/>
      <c r="CE23" s="241" t="s"/>
      <c r="CF23" s="238" t="s"/>
      <c r="CG23" s="241" t="s"/>
      <c r="CH23" s="238" t="s"/>
    </row>
    <row r="24" spans="1:86" s="689" customFormat="1" customHeight="1">
      <c r="A24" s="237" t="s"/>
      <c r="B24" s="248" t="s"/>
      <c r="C24" s="238" t="s"/>
      <c r="D24" s="239" t="s"/>
      <c r="E24" s="240" t="s"/>
      <c r="F24" s="238" t="s"/>
      <c r="G24" s="238">
        <f>=F24*D24</f>
        <v>0</v>
      </c>
      <c r="H24" s="238" t="s"/>
      <c r="I24" s="238">
        <f>=H24-X24</f>
        <v>0</v>
      </c>
      <c r="J24" s="238">
        <f>=I24*E24</f>
        <v>0</v>
      </c>
      <c r="K24" s="238">
        <f>=SUM(L24:S24)</f>
        <v>0</v>
      </c>
      <c r="L24" s="238" t="s"/>
      <c r="M24" s="238" t="s"/>
      <c r="N24" s="238" t="s"/>
      <c r="O24" s="238" t="s"/>
      <c r="P24" s="238" t="s"/>
      <c r="Q24" s="238" t="s"/>
      <c r="R24" s="238" t="s"/>
      <c r="S24" s="238" t="s"/>
      <c r="T24" s="238" t="s"/>
      <c r="U24" s="238" t="s"/>
      <c r="V24" s="238" t="s"/>
      <c r="W24" s="238">
        <f>=IFERROR(SUM(Y24:CH24),"")</f>
        <v>0</v>
      </c>
      <c r="X24" s="238">
        <f>=(F24+K24)-W24</f>
        <v>0</v>
      </c>
      <c r="Y24" s="241" t="s"/>
      <c r="Z24" s="238" t="s"/>
      <c r="AA24" s="241" t="s"/>
      <c r="AB24" s="238" t="s"/>
      <c r="AC24" s="241" t="s"/>
      <c r="AD24" s="238" t="s"/>
      <c r="AE24" s="241" t="s"/>
      <c r="AF24" s="238" t="s"/>
      <c r="AG24" s="241" t="s"/>
      <c r="AH24" s="238" t="s"/>
      <c r="AI24" s="241" t="s"/>
      <c r="AJ24" s="238" t="s"/>
      <c r="AK24" s="241" t="s"/>
      <c r="AL24" s="238" t="s"/>
      <c r="AM24" s="241" t="s"/>
      <c r="AN24" s="238" t="s"/>
      <c r="AO24" s="241" t="s"/>
      <c r="AP24" s="238" t="s"/>
      <c r="AQ24" s="241" t="s"/>
      <c r="AR24" s="238" t="s"/>
      <c r="AS24" s="241" t="s"/>
      <c r="AT24" s="238" t="s"/>
      <c r="AU24" s="241" t="s"/>
      <c r="AV24" s="238" t="s"/>
      <c r="AW24" s="241" t="s"/>
      <c r="AX24" s="238" t="s"/>
      <c r="AY24" s="241" t="s"/>
      <c r="AZ24" s="238" t="s"/>
      <c r="BA24" s="241" t="s"/>
      <c r="BB24" s="238" t="s"/>
      <c r="BC24" s="241" t="s"/>
      <c r="BD24" s="238" t="s"/>
      <c r="BE24" s="241" t="s"/>
      <c r="BF24" s="238" t="s"/>
      <c r="BG24" s="241" t="s"/>
      <c r="BH24" s="238" t="s"/>
      <c r="BI24" s="241" t="s"/>
      <c r="BJ24" s="238" t="s"/>
      <c r="BK24" s="241" t="s"/>
      <c r="BL24" s="238" t="s"/>
      <c r="BM24" s="241" t="s"/>
      <c r="BN24" s="238" t="s"/>
      <c r="BO24" s="241" t="s"/>
      <c r="BP24" s="238" t="s"/>
      <c r="BQ24" s="241" t="s"/>
      <c r="BR24" s="238" t="s"/>
      <c r="BS24" s="241" t="s"/>
      <c r="BT24" s="238" t="s"/>
      <c r="BU24" s="241" t="s"/>
      <c r="BV24" s="238" t="s"/>
      <c r="BW24" s="241" t="s"/>
      <c r="BX24" s="238" t="s"/>
      <c r="BY24" s="241" t="s"/>
      <c r="BZ24" s="238" t="s"/>
      <c r="CA24" s="241" t="s"/>
      <c r="CB24" s="238" t="s"/>
      <c r="CC24" s="241" t="s"/>
      <c r="CD24" s="238" t="s"/>
      <c r="CE24" s="241" t="s"/>
      <c r="CF24" s="238" t="s"/>
      <c r="CG24" s="241" t="s"/>
      <c r="CH24" s="238" t="s"/>
    </row>
    <row r="25" spans="1:86" s="689" customFormat="1" customHeight="1">
      <c r="A25" s="237" t="s"/>
      <c r="B25" s="248" t="s"/>
      <c r="C25" s="238" t="s"/>
      <c r="D25" s="239" t="s"/>
      <c r="E25" s="240" t="s"/>
      <c r="F25" s="238" t="s"/>
      <c r="G25" s="238">
        <f>=F25*D25</f>
        <v>0</v>
      </c>
      <c r="H25" s="238" t="s"/>
      <c r="I25" s="238">
        <f>=H25-X25</f>
        <v>0</v>
      </c>
      <c r="J25" s="238">
        <f>=I25*E25</f>
        <v>0</v>
      </c>
      <c r="K25" s="238">
        <f>=SUM(L25:S25)</f>
        <v>0</v>
      </c>
      <c r="L25" s="238" t="s"/>
      <c r="M25" s="238" t="s"/>
      <c r="N25" s="238" t="s"/>
      <c r="O25" s="238" t="s"/>
      <c r="P25" s="238" t="s"/>
      <c r="Q25" s="238" t="s"/>
      <c r="R25" s="238" t="s"/>
      <c r="S25" s="238" t="s"/>
      <c r="T25" s="238" t="s"/>
      <c r="U25" s="238" t="s"/>
      <c r="V25" s="238" t="s"/>
      <c r="W25" s="238">
        <f>=IFERROR(SUM(Y25:CH25),"")</f>
        <v>0</v>
      </c>
      <c r="X25" s="238">
        <f>=(F25+K25)-W25</f>
        <v>0</v>
      </c>
      <c r="Y25" s="241" t="s"/>
      <c r="Z25" s="238" t="s"/>
      <c r="AA25" s="241" t="s"/>
      <c r="AB25" s="238" t="s"/>
      <c r="AC25" s="241" t="s"/>
      <c r="AD25" s="238" t="s"/>
      <c r="AE25" s="241" t="s"/>
      <c r="AF25" s="238" t="s"/>
      <c r="AG25" s="241" t="s"/>
      <c r="AH25" s="238" t="s"/>
      <c r="AI25" s="241" t="s"/>
      <c r="AJ25" s="238" t="s"/>
      <c r="AK25" s="241" t="s"/>
      <c r="AL25" s="238" t="s"/>
      <c r="AM25" s="241" t="s"/>
      <c r="AN25" s="238" t="s"/>
      <c r="AO25" s="241" t="s"/>
      <c r="AP25" s="238" t="s"/>
      <c r="AQ25" s="241" t="s"/>
      <c r="AR25" s="238" t="s"/>
      <c r="AS25" s="241" t="s"/>
      <c r="AT25" s="238" t="s"/>
      <c r="AU25" s="241" t="s"/>
      <c r="AV25" s="238" t="s"/>
      <c r="AW25" s="241" t="s"/>
      <c r="AX25" s="238" t="s"/>
      <c r="AY25" s="241" t="s"/>
      <c r="AZ25" s="238" t="s"/>
      <c r="BA25" s="241" t="s"/>
      <c r="BB25" s="238" t="s"/>
      <c r="BC25" s="241" t="s"/>
      <c r="BD25" s="238" t="s"/>
      <c r="BE25" s="241" t="s"/>
      <c r="BF25" s="238" t="s"/>
      <c r="BG25" s="241" t="s"/>
      <c r="BH25" s="238" t="s"/>
      <c r="BI25" s="241" t="s"/>
      <c r="BJ25" s="238" t="s"/>
      <c r="BK25" s="241" t="s"/>
      <c r="BL25" s="238" t="s"/>
      <c r="BM25" s="241" t="s"/>
      <c r="BN25" s="238" t="s"/>
      <c r="BO25" s="241" t="s"/>
      <c r="BP25" s="238" t="s"/>
      <c r="BQ25" s="241" t="s"/>
      <c r="BR25" s="238" t="s"/>
      <c r="BS25" s="241" t="s"/>
      <c r="BT25" s="238" t="s"/>
      <c r="BU25" s="241" t="s"/>
      <c r="BV25" s="238" t="s"/>
      <c r="BW25" s="241" t="s"/>
      <c r="BX25" s="238" t="s"/>
      <c r="BY25" s="241" t="s"/>
      <c r="BZ25" s="238" t="s"/>
      <c r="CA25" s="241" t="s"/>
      <c r="CB25" s="238" t="s"/>
      <c r="CC25" s="241" t="s"/>
      <c r="CD25" s="238" t="s"/>
      <c r="CE25" s="241" t="s"/>
      <c r="CF25" s="238" t="s"/>
      <c r="CG25" s="241" t="s"/>
      <c r="CH25" s="238" t="s"/>
    </row>
    <row r="26" spans="1:86" s="689" customFormat="1" customHeight="1">
      <c r="A26" s="237" t="s"/>
      <c r="B26" s="248" t="s"/>
      <c r="C26" s="238" t="s"/>
      <c r="D26" s="239" t="s"/>
      <c r="E26" s="240" t="s"/>
      <c r="F26" s="238" t="s"/>
      <c r="G26" s="238">
        <f>=F26*D26</f>
        <v>0</v>
      </c>
      <c r="H26" s="238" t="s"/>
      <c r="I26" s="238">
        <f>=H26-X26</f>
        <v>0</v>
      </c>
      <c r="J26" s="238">
        <f>=I26*E26</f>
        <v>0</v>
      </c>
      <c r="K26" s="238">
        <f>=SUM(L26:S26)</f>
        <v>0</v>
      </c>
      <c r="L26" s="238" t="s"/>
      <c r="M26" s="238" t="s"/>
      <c r="N26" s="238" t="s"/>
      <c r="O26" s="238" t="s"/>
      <c r="P26" s="238" t="s"/>
      <c r="Q26" s="238" t="s"/>
      <c r="R26" s="238" t="s"/>
      <c r="S26" s="238" t="s"/>
      <c r="T26" s="238" t="s"/>
      <c r="U26" s="238" t="s"/>
      <c r="V26" s="238" t="s"/>
      <c r="W26" s="238">
        <f>=IFERROR(SUM(Y26:CH26),"")</f>
        <v>0</v>
      </c>
      <c r="X26" s="238">
        <f>=(F26+K26)-W26</f>
        <v>0</v>
      </c>
      <c r="Y26" s="241" t="s"/>
      <c r="Z26" s="238" t="s"/>
      <c r="AA26" s="241" t="s"/>
      <c r="AB26" s="238" t="s"/>
      <c r="AC26" s="241" t="s"/>
      <c r="AD26" s="238" t="s"/>
      <c r="AE26" s="241" t="s"/>
      <c r="AF26" s="238" t="s"/>
      <c r="AG26" s="241" t="s"/>
      <c r="AH26" s="238" t="s"/>
      <c r="AI26" s="241" t="s"/>
      <c r="AJ26" s="238" t="s"/>
      <c r="AK26" s="241" t="s"/>
      <c r="AL26" s="238" t="s"/>
      <c r="AM26" s="241" t="s"/>
      <c r="AN26" s="238" t="s"/>
      <c r="AO26" s="241" t="s"/>
      <c r="AP26" s="238" t="s"/>
      <c r="AQ26" s="241" t="s"/>
      <c r="AR26" s="238" t="s"/>
      <c r="AS26" s="241" t="s"/>
      <c r="AT26" s="238" t="s"/>
      <c r="AU26" s="241" t="s"/>
      <c r="AV26" s="238" t="s"/>
      <c r="AW26" s="241" t="s"/>
      <c r="AX26" s="238" t="s"/>
      <c r="AY26" s="241" t="s"/>
      <c r="AZ26" s="238" t="s"/>
      <c r="BA26" s="241" t="s"/>
      <c r="BB26" s="238" t="s"/>
      <c r="BC26" s="241" t="s"/>
      <c r="BD26" s="238" t="s"/>
      <c r="BE26" s="241" t="s"/>
      <c r="BF26" s="238" t="s"/>
      <c r="BG26" s="241" t="s"/>
      <c r="BH26" s="238" t="s"/>
      <c r="BI26" s="241" t="s"/>
      <c r="BJ26" s="238" t="s"/>
      <c r="BK26" s="241" t="s"/>
      <c r="BL26" s="238" t="s"/>
      <c r="BM26" s="241" t="s"/>
      <c r="BN26" s="238" t="s"/>
      <c r="BO26" s="241" t="s"/>
      <c r="BP26" s="238" t="s"/>
      <c r="BQ26" s="241" t="s"/>
      <c r="BR26" s="238" t="s"/>
      <c r="BS26" s="241" t="s"/>
      <c r="BT26" s="238" t="s"/>
      <c r="BU26" s="241" t="s"/>
      <c r="BV26" s="238" t="s"/>
      <c r="BW26" s="241" t="s"/>
      <c r="BX26" s="238" t="s"/>
      <c r="BY26" s="241" t="s"/>
      <c r="BZ26" s="238" t="s"/>
      <c r="CA26" s="241" t="s"/>
      <c r="CB26" s="238" t="s"/>
      <c r="CC26" s="241" t="s"/>
      <c r="CD26" s="238" t="s"/>
      <c r="CE26" s="241" t="s"/>
      <c r="CF26" s="238" t="s"/>
      <c r="CG26" s="241" t="s"/>
      <c r="CH26" s="238" t="s"/>
    </row>
    <row r="27" spans="1:86" s="692" customFormat="1" customHeight="1">
      <c r="A27" s="242" t="s"/>
      <c r="B27" s="243" t="s">
        <v>284</v>
      </c>
      <c r="C27" s="243" t="s">
        <v>285</v>
      </c>
      <c r="D27" s="244" t="s"/>
      <c r="E27" s="245" t="s"/>
      <c r="F27" s="243" t="s"/>
      <c r="G27" s="243">
        <f>=F27*D27</f>
        <v>0</v>
      </c>
      <c r="H27" s="243" t="s"/>
      <c r="I27" s="243">
        <f>=H27-X27</f>
        <v>0</v>
      </c>
      <c r="J27" s="243">
        <f>=I27*E27</f>
        <v>0</v>
      </c>
      <c r="K27" s="243">
        <f>=SUM(L27:S27)</f>
        <v>0</v>
      </c>
      <c r="L27" s="243" t="s"/>
      <c r="M27" s="243" t="s"/>
      <c r="N27" s="243" t="s"/>
      <c r="O27" s="243" t="s"/>
      <c r="P27" s="243" t="s"/>
      <c r="Q27" s="243" t="s"/>
      <c r="R27" s="243" t="s"/>
      <c r="S27" s="243" t="s"/>
      <c r="T27" s="243" t="s"/>
      <c r="U27" s="243" t="s"/>
      <c r="V27" s="243" t="s"/>
      <c r="W27" s="243">
        <f>=IFERROR(SUM(Y27:CH27),"")</f>
        <v>0</v>
      </c>
      <c r="X27" s="243">
        <f>=(F27+K27)-W27</f>
        <v>0</v>
      </c>
      <c r="Y27" s="246" t="s"/>
      <c r="Z27" s="243" t="s"/>
      <c r="AA27" s="246" t="s"/>
      <c r="AB27" s="243" t="s"/>
      <c r="AC27" s="246" t="s"/>
      <c r="AD27" s="243" t="s"/>
      <c r="AE27" s="246" t="s"/>
      <c r="AF27" s="243" t="s"/>
      <c r="AG27" s="246" t="s"/>
      <c r="AH27" s="243" t="s"/>
      <c r="AI27" s="246" t="s"/>
      <c r="AJ27" s="243" t="s"/>
      <c r="AK27" s="246" t="s"/>
      <c r="AL27" s="243" t="s"/>
      <c r="AM27" s="246" t="s"/>
      <c r="AN27" s="243" t="s"/>
      <c r="AO27" s="246" t="s"/>
      <c r="AP27" s="243" t="s"/>
      <c r="AQ27" s="246" t="s"/>
      <c r="AR27" s="243" t="s"/>
      <c r="AS27" s="246" t="s"/>
      <c r="AT27" s="243" t="s"/>
      <c r="AU27" s="246" t="s"/>
      <c r="AV27" s="243" t="s"/>
      <c r="AW27" s="246" t="s"/>
      <c r="AX27" s="243" t="s"/>
      <c r="AY27" s="246" t="s"/>
      <c r="AZ27" s="243" t="s"/>
      <c r="BA27" s="246" t="s"/>
      <c r="BB27" s="243" t="s"/>
      <c r="BC27" s="246" t="s"/>
      <c r="BD27" s="243" t="s"/>
      <c r="BE27" s="246" t="s"/>
      <c r="BF27" s="243" t="s"/>
      <c r="BG27" s="246" t="s"/>
      <c r="BH27" s="243" t="s"/>
      <c r="BI27" s="246" t="s"/>
      <c r="BJ27" s="243" t="s"/>
      <c r="BK27" s="246" t="s"/>
      <c r="BL27" s="243" t="s"/>
      <c r="BM27" s="246" t="s"/>
      <c r="BN27" s="243" t="s"/>
      <c r="BO27" s="246" t="s"/>
      <c r="BP27" s="243" t="s"/>
      <c r="BQ27" s="246" t="s"/>
      <c r="BR27" s="243" t="s"/>
      <c r="BS27" s="246" t="s"/>
      <c r="BT27" s="243" t="s"/>
      <c r="BU27" s="246" t="s"/>
      <c r="BV27" s="243" t="s"/>
      <c r="BW27" s="246" t="s"/>
      <c r="BX27" s="243" t="s"/>
      <c r="BY27" s="246" t="s"/>
      <c r="BZ27" s="243" t="s"/>
      <c r="CA27" s="246" t="s"/>
      <c r="CB27" s="243" t="s"/>
      <c r="CC27" s="246" t="s"/>
      <c r="CD27" s="243" t="s"/>
      <c r="CE27" s="246" t="s"/>
      <c r="CF27" s="243" t="s"/>
      <c r="CG27" s="246" t="s"/>
      <c r="CH27" s="243" t="s"/>
    </row>
    <row r="28" spans="1:86" s="693" customFormat="1" customHeight="1">
      <c r="A28" s="249" t="s">
        <v>147</v>
      </c>
      <c r="B28" s="250" t="s">
        <v>286</v>
      </c>
      <c r="C28" s="251" t="s">
        <v>287</v>
      </c>
      <c r="D28" s="252" t="s"/>
      <c r="E28" s="253" t="s"/>
      <c r="F28" s="236" t="s"/>
      <c r="G28" s="236">
        <f>=F28*D28</f>
        <v>0</v>
      </c>
      <c r="H28" s="236" t="s"/>
      <c r="I28" s="236">
        <f>=H28-X28</f>
        <v>0</v>
      </c>
      <c r="J28" s="236">
        <f>=I28*E28</f>
        <v>0</v>
      </c>
      <c r="K28" s="236">
        <f>=SUM(L28:S28)</f>
        <v>0</v>
      </c>
      <c r="L28" s="236" t="s"/>
      <c r="M28" s="236" t="s"/>
      <c r="N28" s="236" t="s"/>
      <c r="O28" s="236" t="s"/>
      <c r="P28" s="236" t="s"/>
      <c r="Q28" s="236" t="s"/>
      <c r="R28" s="236" t="s"/>
      <c r="S28" s="236" t="s"/>
      <c r="T28" s="236" t="s"/>
      <c r="U28" s="236" t="s"/>
      <c r="V28" s="236" t="s"/>
      <c r="W28" s="236">
        <f>=IFERROR(SUM(Y28:CH28),"")</f>
        <v>0</v>
      </c>
      <c r="X28" s="236">
        <f>=(F28+K28)-W28</f>
        <v>0</v>
      </c>
      <c r="Y28" s="235" t="s"/>
      <c r="Z28" s="236" t="s"/>
      <c r="AA28" s="235" t="s"/>
      <c r="AB28" s="236" t="s"/>
      <c r="AC28" s="235" t="s"/>
      <c r="AD28" s="236" t="s"/>
      <c r="AE28" s="235" t="s"/>
      <c r="AF28" s="236" t="s"/>
      <c r="AG28" s="235" t="s"/>
      <c r="AH28" s="236" t="s"/>
      <c r="AI28" s="235" t="s"/>
      <c r="AJ28" s="236" t="s"/>
      <c r="AK28" s="235" t="s"/>
      <c r="AL28" s="236" t="s"/>
      <c r="AM28" s="235" t="s"/>
      <c r="AN28" s="236" t="s"/>
      <c r="AO28" s="235" t="s"/>
      <c r="AP28" s="236" t="s"/>
      <c r="AQ28" s="235" t="s"/>
      <c r="AR28" s="236" t="s"/>
      <c r="AS28" s="235" t="s"/>
      <c r="AT28" s="236" t="s"/>
      <c r="AU28" s="235" t="s"/>
      <c r="AV28" s="236" t="s"/>
      <c r="AW28" s="235" t="s"/>
      <c r="AX28" s="236" t="s"/>
      <c r="AY28" s="235" t="s"/>
      <c r="AZ28" s="236" t="s"/>
      <c r="BA28" s="235" t="s"/>
      <c r="BB28" s="236" t="s"/>
      <c r="BC28" s="235" t="s"/>
      <c r="BD28" s="236" t="s"/>
      <c r="BE28" s="235" t="s"/>
      <c r="BF28" s="236" t="s"/>
      <c r="BG28" s="235" t="s"/>
      <c r="BH28" s="236" t="s"/>
      <c r="BI28" s="235" t="s"/>
      <c r="BJ28" s="236" t="s"/>
      <c r="BK28" s="235" t="s"/>
      <c r="BL28" s="236" t="s"/>
      <c r="BM28" s="235" t="s"/>
      <c r="BN28" s="236" t="s"/>
      <c r="BO28" s="235" t="s"/>
      <c r="BP28" s="236" t="s"/>
      <c r="BQ28" s="235" t="s"/>
      <c r="BR28" s="236" t="s"/>
      <c r="BS28" s="235" t="s"/>
      <c r="BT28" s="236" t="s"/>
      <c r="BU28" s="235" t="s"/>
      <c r="BV28" s="236" t="s"/>
      <c r="BW28" s="235" t="s"/>
      <c r="BX28" s="236" t="s"/>
      <c r="BY28" s="235" t="s"/>
      <c r="BZ28" s="236" t="s"/>
      <c r="CA28" s="235" t="s"/>
      <c r="CB28" s="236" t="s"/>
      <c r="CC28" s="235" t="s"/>
      <c r="CD28" s="236" t="s"/>
      <c r="CE28" s="235" t="s"/>
      <c r="CF28" s="236" t="s"/>
      <c r="CG28" s="235" t="s"/>
      <c r="CH28" s="236" t="s"/>
    </row>
    <row r="29" spans="1:86" s="689" customFormat="1" customHeight="1">
      <c r="A29" s="249" t="s"/>
      <c r="B29" s="251" t="s">
        <v>288</v>
      </c>
      <c r="C29" s="238" t="s">
        <v>289</v>
      </c>
      <c r="D29" s="239" t="s"/>
      <c r="E29" s="240" t="s"/>
      <c r="F29" s="238" t="s"/>
      <c r="G29" s="238">
        <f>=F29*D29</f>
        <v>0</v>
      </c>
      <c r="H29" s="238" t="s"/>
      <c r="I29" s="238">
        <f>=H29-X29</f>
        <v>0</v>
      </c>
      <c r="J29" s="238">
        <f>=I29*E29</f>
        <v>0</v>
      </c>
      <c r="K29" s="238">
        <f>=SUM(L29:S29)</f>
        <v>0</v>
      </c>
      <c r="L29" s="238" t="s"/>
      <c r="M29" s="238" t="s"/>
      <c r="N29" s="238" t="s"/>
      <c r="O29" s="238" t="s"/>
      <c r="P29" s="238" t="s"/>
      <c r="Q29" s="238" t="s"/>
      <c r="R29" s="238" t="s"/>
      <c r="S29" s="238" t="s"/>
      <c r="T29" s="238" t="s"/>
      <c r="U29" s="238" t="s"/>
      <c r="V29" s="238" t="s"/>
      <c r="W29" s="238">
        <f>=IFERROR(SUM(Y29:CH29),"")</f>
        <v>0</v>
      </c>
      <c r="X29" s="238">
        <f>=(F29+K29)-W29</f>
        <v>0</v>
      </c>
      <c r="Y29" s="241" t="s"/>
      <c r="Z29" s="238" t="s"/>
      <c r="AA29" s="241" t="s"/>
      <c r="AB29" s="238" t="s"/>
      <c r="AC29" s="241" t="s"/>
      <c r="AD29" s="238" t="s"/>
      <c r="AE29" s="241" t="s"/>
      <c r="AF29" s="238" t="s"/>
      <c r="AG29" s="241" t="s"/>
      <c r="AH29" s="238" t="s"/>
      <c r="AI29" s="241" t="s"/>
      <c r="AJ29" s="238" t="s"/>
      <c r="AK29" s="241" t="s"/>
      <c r="AL29" s="238" t="s"/>
      <c r="AM29" s="241" t="s"/>
      <c r="AN29" s="238" t="s"/>
      <c r="AO29" s="241" t="s"/>
      <c r="AP29" s="238" t="s"/>
      <c r="AQ29" s="241" t="s"/>
      <c r="AR29" s="238" t="s"/>
      <c r="AS29" s="241" t="s"/>
      <c r="AT29" s="238" t="s"/>
      <c r="AU29" s="241" t="s"/>
      <c r="AV29" s="238" t="s"/>
      <c r="AW29" s="241" t="s"/>
      <c r="AX29" s="238" t="s"/>
      <c r="AY29" s="241" t="s"/>
      <c r="AZ29" s="238" t="s"/>
      <c r="BA29" s="241" t="s"/>
      <c r="BB29" s="238" t="s"/>
      <c r="BC29" s="241" t="s"/>
      <c r="BD29" s="238" t="s"/>
      <c r="BE29" s="241" t="s"/>
      <c r="BF29" s="238" t="s"/>
      <c r="BG29" s="241" t="s"/>
      <c r="BH29" s="238" t="s"/>
      <c r="BI29" s="241" t="s"/>
      <c r="BJ29" s="238" t="s"/>
      <c r="BK29" s="241" t="s"/>
      <c r="BL29" s="238" t="s"/>
      <c r="BM29" s="241" t="s"/>
      <c r="BN29" s="238" t="s"/>
      <c r="BO29" s="241" t="s"/>
      <c r="BP29" s="238" t="s"/>
      <c r="BQ29" s="241" t="s"/>
      <c r="BR29" s="238" t="s"/>
      <c r="BS29" s="241" t="s"/>
      <c r="BT29" s="238" t="s"/>
      <c r="BU29" s="241" t="s"/>
      <c r="BV29" s="238" t="s"/>
      <c r="BW29" s="241" t="s"/>
      <c r="BX29" s="238" t="s"/>
      <c r="BY29" s="241" t="s"/>
      <c r="BZ29" s="238" t="s"/>
      <c r="CA29" s="241" t="s"/>
      <c r="CB29" s="238" t="s"/>
      <c r="CC29" s="241" t="s"/>
      <c r="CD29" s="238" t="s"/>
      <c r="CE29" s="241" t="s"/>
      <c r="CF29" s="238" t="s"/>
      <c r="CG29" s="241" t="s"/>
      <c r="CH29" s="238" t="s"/>
    </row>
    <row r="30" spans="1:86" s="689" customFormat="1" customHeight="1">
      <c r="A30" s="249" t="s"/>
      <c r="B30" s="254" t="s">
        <v>290</v>
      </c>
      <c r="C30" s="238" t="s">
        <v>291</v>
      </c>
      <c r="D30" s="239" t="s"/>
      <c r="E30" s="240" t="s"/>
      <c r="F30" s="238" t="s"/>
      <c r="G30" s="238">
        <f>=F30*D30</f>
        <v>0</v>
      </c>
      <c r="H30" s="238" t="s"/>
      <c r="I30" s="238">
        <f>=H30-X30</f>
        <v>0</v>
      </c>
      <c r="J30" s="238">
        <f>=I30*E30</f>
        <v>0</v>
      </c>
      <c r="K30" s="238">
        <f>=SUM(L30:S30)</f>
        <v>0</v>
      </c>
      <c r="L30" s="238" t="s"/>
      <c r="M30" s="238" t="s"/>
      <c r="N30" s="238" t="s"/>
      <c r="O30" s="238" t="s"/>
      <c r="P30" s="238" t="s"/>
      <c r="Q30" s="238" t="s"/>
      <c r="R30" s="238" t="s"/>
      <c r="S30" s="238" t="s"/>
      <c r="T30" s="238" t="s"/>
      <c r="U30" s="238" t="s"/>
      <c r="V30" s="238" t="s"/>
      <c r="W30" s="238">
        <f>=IFERROR(SUM(Y30:CH30),"")</f>
        <v>0</v>
      </c>
      <c r="X30" s="238">
        <f>=(F30+K30)-W30</f>
        <v>0</v>
      </c>
      <c r="Y30" s="241" t="s"/>
      <c r="Z30" s="238" t="s"/>
      <c r="AA30" s="241" t="s"/>
      <c r="AB30" s="238" t="s"/>
      <c r="AC30" s="241" t="s"/>
      <c r="AD30" s="238" t="s"/>
      <c r="AE30" s="241" t="s"/>
      <c r="AF30" s="238" t="s"/>
      <c r="AG30" s="241" t="s"/>
      <c r="AH30" s="238" t="s"/>
      <c r="AI30" s="241" t="s"/>
      <c r="AJ30" s="238" t="s"/>
      <c r="AK30" s="241" t="s"/>
      <c r="AL30" s="238" t="s"/>
      <c r="AM30" s="241" t="s"/>
      <c r="AN30" s="238" t="s"/>
      <c r="AO30" s="241" t="s"/>
      <c r="AP30" s="238" t="s"/>
      <c r="AQ30" s="241" t="s"/>
      <c r="AR30" s="238" t="s"/>
      <c r="AS30" s="241" t="s"/>
      <c r="AT30" s="238" t="s"/>
      <c r="AU30" s="241" t="s"/>
      <c r="AV30" s="238" t="s"/>
      <c r="AW30" s="241" t="s"/>
      <c r="AX30" s="238" t="s"/>
      <c r="AY30" s="241" t="s"/>
      <c r="AZ30" s="238" t="s"/>
      <c r="BA30" s="241" t="s"/>
      <c r="BB30" s="238" t="s"/>
      <c r="BC30" s="241" t="s"/>
      <c r="BD30" s="238" t="s"/>
      <c r="BE30" s="241" t="s"/>
      <c r="BF30" s="238" t="s"/>
      <c r="BG30" s="241" t="s"/>
      <c r="BH30" s="238" t="s"/>
      <c r="BI30" s="241" t="s"/>
      <c r="BJ30" s="238" t="s"/>
      <c r="BK30" s="241" t="s"/>
      <c r="BL30" s="238" t="s"/>
      <c r="BM30" s="241" t="s"/>
      <c r="BN30" s="238" t="s"/>
      <c r="BO30" s="241" t="s"/>
      <c r="BP30" s="238" t="s"/>
      <c r="BQ30" s="241" t="s"/>
      <c r="BR30" s="238" t="s"/>
      <c r="BS30" s="241" t="s"/>
      <c r="BT30" s="238" t="s"/>
      <c r="BU30" s="241" t="s"/>
      <c r="BV30" s="238" t="s"/>
      <c r="BW30" s="241" t="s"/>
      <c r="BX30" s="238" t="s"/>
      <c r="BY30" s="241" t="s"/>
      <c r="BZ30" s="238" t="s"/>
      <c r="CA30" s="241" t="s"/>
      <c r="CB30" s="238" t="s"/>
      <c r="CC30" s="241" t="s"/>
      <c r="CD30" s="238" t="s"/>
      <c r="CE30" s="241" t="s"/>
      <c r="CF30" s="238" t="s"/>
      <c r="CG30" s="241" t="s"/>
      <c r="CH30" s="238" t="s"/>
    </row>
    <row r="31" spans="1:86" s="694" customFormat="1" customHeight="1">
      <c r="A31" s="249" t="s"/>
      <c r="B31" s="254" t="s">
        <v>292</v>
      </c>
      <c r="C31" s="238" t="s">
        <v>293</v>
      </c>
      <c r="D31" s="239" t="s"/>
      <c r="E31" s="240" t="s"/>
      <c r="F31" s="238" t="s"/>
      <c r="G31" s="238">
        <f>=F31*D31</f>
        <v>0</v>
      </c>
      <c r="H31" s="238" t="s"/>
      <c r="I31" s="238">
        <f>=H31-X31</f>
        <v>0</v>
      </c>
      <c r="J31" s="238">
        <f>=I31*E31</f>
        <v>0</v>
      </c>
      <c r="K31" s="238">
        <f>=SUM(L31:S31)</f>
        <v>0</v>
      </c>
      <c r="L31" s="238" t="s"/>
      <c r="M31" s="238" t="s"/>
      <c r="N31" s="238" t="s"/>
      <c r="O31" s="238" t="s"/>
      <c r="P31" s="238" t="s"/>
      <c r="Q31" s="238" t="s"/>
      <c r="R31" s="238" t="s"/>
      <c r="S31" s="238" t="s"/>
      <c r="T31" s="238" t="s"/>
      <c r="U31" s="238" t="s"/>
      <c r="V31" s="238" t="s"/>
      <c r="W31" s="238">
        <f>=IFERROR(SUM(Y31:CH31),"")</f>
        <v>0</v>
      </c>
      <c r="X31" s="238">
        <f>=(F31+K31)-W31</f>
        <v>0</v>
      </c>
      <c r="Y31" s="241" t="s"/>
      <c r="Z31" s="238" t="s"/>
      <c r="AA31" s="241" t="s"/>
      <c r="AB31" s="238" t="s"/>
      <c r="AC31" s="241" t="s"/>
      <c r="AD31" s="238" t="s"/>
      <c r="AE31" s="241" t="s"/>
      <c r="AF31" s="238" t="s"/>
      <c r="AG31" s="241" t="s"/>
      <c r="AH31" s="238" t="s"/>
      <c r="AI31" s="241" t="s"/>
      <c r="AJ31" s="238" t="s"/>
      <c r="AK31" s="241" t="s"/>
      <c r="AL31" s="238" t="s"/>
      <c r="AM31" s="241" t="s"/>
      <c r="AN31" s="238" t="s"/>
      <c r="AO31" s="241" t="s"/>
      <c r="AP31" s="238" t="s"/>
      <c r="AQ31" s="241" t="s"/>
      <c r="AR31" s="238" t="s"/>
      <c r="AS31" s="241" t="s"/>
      <c r="AT31" s="238" t="s"/>
      <c r="AU31" s="241" t="s"/>
      <c r="AV31" s="238" t="s"/>
      <c r="AW31" s="241" t="s"/>
      <c r="AX31" s="238" t="s"/>
      <c r="AY31" s="241" t="s"/>
      <c r="AZ31" s="238" t="s"/>
      <c r="BA31" s="241" t="s"/>
      <c r="BB31" s="238" t="s"/>
      <c r="BC31" s="241" t="s"/>
      <c r="BD31" s="238" t="s"/>
      <c r="BE31" s="241" t="s"/>
      <c r="BF31" s="238" t="s"/>
      <c r="BG31" s="241" t="s"/>
      <c r="BH31" s="238" t="s"/>
      <c r="BI31" s="241" t="s"/>
      <c r="BJ31" s="238" t="s"/>
      <c r="BK31" s="241" t="s"/>
      <c r="BL31" s="238" t="s"/>
      <c r="BM31" s="241" t="s"/>
      <c r="BN31" s="238" t="s"/>
      <c r="BO31" s="241" t="s"/>
      <c r="BP31" s="238" t="s"/>
      <c r="BQ31" s="241" t="s"/>
      <c r="BR31" s="238" t="s"/>
      <c r="BS31" s="241" t="s"/>
      <c r="BT31" s="238" t="s"/>
      <c r="BU31" s="241" t="s"/>
      <c r="BV31" s="238" t="s"/>
      <c r="BW31" s="241" t="s"/>
      <c r="BX31" s="238" t="s"/>
      <c r="BY31" s="241" t="s"/>
      <c r="BZ31" s="238" t="s"/>
      <c r="CA31" s="241" t="s"/>
      <c r="CB31" s="238" t="s"/>
      <c r="CC31" s="241" t="s"/>
      <c r="CD31" s="238" t="s"/>
      <c r="CE31" s="241" t="s"/>
      <c r="CF31" s="238" t="s"/>
      <c r="CG31" s="241" t="s"/>
      <c r="CH31" s="238" t="s"/>
    </row>
    <row r="32" spans="1:86" s="694" customFormat="1" customHeight="1">
      <c r="A32" s="249" t="s"/>
      <c r="B32" s="254" t="s">
        <v>294</v>
      </c>
      <c r="C32" s="238" t="s">
        <v>295</v>
      </c>
      <c r="D32" s="239" t="s"/>
      <c r="E32" s="240" t="s"/>
      <c r="F32" s="238" t="s"/>
      <c r="G32" s="238">
        <f>=F32*D32</f>
        <v>0</v>
      </c>
      <c r="H32" s="238" t="s"/>
      <c r="I32" s="238">
        <f>=H32-X32</f>
        <v>0</v>
      </c>
      <c r="J32" s="238">
        <f>=I32*E32</f>
        <v>0</v>
      </c>
      <c r="K32" s="238">
        <f>=SUM(L32:S32)</f>
        <v>0</v>
      </c>
      <c r="L32" s="238" t="s"/>
      <c r="M32" s="238" t="s"/>
      <c r="N32" s="238" t="s"/>
      <c r="O32" s="238" t="s"/>
      <c r="P32" s="238" t="s"/>
      <c r="Q32" s="238" t="s"/>
      <c r="R32" s="238" t="s"/>
      <c r="S32" s="238" t="s"/>
      <c r="T32" s="238" t="s"/>
      <c r="U32" s="238" t="s"/>
      <c r="V32" s="238" t="s"/>
      <c r="W32" s="238">
        <f>=IFERROR(SUM(Y32:CH32),"")</f>
        <v>0</v>
      </c>
      <c r="X32" s="238">
        <f>=(F32+K32)-W32</f>
        <v>0</v>
      </c>
      <c r="Y32" s="241" t="s"/>
      <c r="Z32" s="238" t="s"/>
      <c r="AA32" s="241" t="s"/>
      <c r="AB32" s="238" t="s"/>
      <c r="AC32" s="241" t="s"/>
      <c r="AD32" s="238" t="s"/>
      <c r="AE32" s="241" t="s"/>
      <c r="AF32" s="238" t="s"/>
      <c r="AG32" s="241" t="s"/>
      <c r="AH32" s="238" t="s"/>
      <c r="AI32" s="241" t="s"/>
      <c r="AJ32" s="238" t="s"/>
      <c r="AK32" s="241" t="s"/>
      <c r="AL32" s="238" t="s"/>
      <c r="AM32" s="241" t="s"/>
      <c r="AN32" s="238" t="s"/>
      <c r="AO32" s="241" t="s"/>
      <c r="AP32" s="238" t="s"/>
      <c r="AQ32" s="241" t="s"/>
      <c r="AR32" s="238" t="s"/>
      <c r="AS32" s="241" t="s"/>
      <c r="AT32" s="238" t="s"/>
      <c r="AU32" s="241" t="s"/>
      <c r="AV32" s="238" t="s"/>
      <c r="AW32" s="241" t="s"/>
      <c r="AX32" s="238" t="s"/>
      <c r="AY32" s="241" t="s"/>
      <c r="AZ32" s="238" t="s"/>
      <c r="BA32" s="241" t="s"/>
      <c r="BB32" s="238" t="s"/>
      <c r="BC32" s="241" t="s"/>
      <c r="BD32" s="238" t="s"/>
      <c r="BE32" s="241" t="s"/>
      <c r="BF32" s="238" t="s"/>
      <c r="BG32" s="241" t="s"/>
      <c r="BH32" s="238" t="s"/>
      <c r="BI32" s="241" t="s"/>
      <c r="BJ32" s="238" t="s"/>
      <c r="BK32" s="241" t="s"/>
      <c r="BL32" s="238" t="s"/>
      <c r="BM32" s="241" t="s"/>
      <c r="BN32" s="238" t="s"/>
      <c r="BO32" s="241" t="s"/>
      <c r="BP32" s="238" t="s"/>
      <c r="BQ32" s="241" t="s"/>
      <c r="BR32" s="238" t="s"/>
      <c r="BS32" s="241" t="s"/>
      <c r="BT32" s="238" t="s"/>
      <c r="BU32" s="241" t="s"/>
      <c r="BV32" s="238" t="s"/>
      <c r="BW32" s="241" t="s"/>
      <c r="BX32" s="238" t="s"/>
      <c r="BY32" s="241" t="s"/>
      <c r="BZ32" s="238" t="s"/>
      <c r="CA32" s="241" t="s"/>
      <c r="CB32" s="238" t="s"/>
      <c r="CC32" s="241" t="s"/>
      <c r="CD32" s="238" t="s"/>
      <c r="CE32" s="241" t="s"/>
      <c r="CF32" s="238" t="s"/>
      <c r="CG32" s="241" t="s"/>
      <c r="CH32" s="238" t="s"/>
    </row>
    <row r="33" spans="1:86" s="694" customFormat="1" customHeight="1">
      <c r="A33" s="249" t="s"/>
      <c r="B33" s="254" t="s">
        <v>296</v>
      </c>
      <c r="C33" s="238" t="s">
        <v>297</v>
      </c>
      <c r="D33" s="239" t="s"/>
      <c r="E33" s="240" t="s"/>
      <c r="F33" s="238" t="s"/>
      <c r="G33" s="238">
        <f>=F33*D33</f>
        <v>0</v>
      </c>
      <c r="H33" s="238" t="s"/>
      <c r="I33" s="238">
        <f>=H33-X33</f>
        <v>0</v>
      </c>
      <c r="J33" s="238">
        <f>=I33*E33</f>
        <v>0</v>
      </c>
      <c r="K33" s="238">
        <f>=SUM(L33:S33)</f>
        <v>0</v>
      </c>
      <c r="L33" s="238" t="s"/>
      <c r="M33" s="238" t="s"/>
      <c r="N33" s="238" t="s"/>
      <c r="O33" s="238" t="s"/>
      <c r="P33" s="238" t="s"/>
      <c r="Q33" s="238" t="s"/>
      <c r="R33" s="238" t="s"/>
      <c r="S33" s="238" t="s"/>
      <c r="T33" s="238" t="s"/>
      <c r="U33" s="238" t="s"/>
      <c r="V33" s="238" t="s"/>
      <c r="W33" s="238">
        <f>=IFERROR(SUM(Y33:CH33),"")</f>
        <v>0</v>
      </c>
      <c r="X33" s="238">
        <f>=(F33+K33)-W33</f>
        <v>0</v>
      </c>
      <c r="Y33" s="241" t="s"/>
      <c r="Z33" s="238" t="s"/>
      <c r="AA33" s="241" t="s"/>
      <c r="AB33" s="238" t="s"/>
      <c r="AC33" s="241" t="s"/>
      <c r="AD33" s="238" t="s"/>
      <c r="AE33" s="241" t="s"/>
      <c r="AF33" s="238" t="s"/>
      <c r="AG33" s="241" t="s"/>
      <c r="AH33" s="238" t="s"/>
      <c r="AI33" s="241" t="s"/>
      <c r="AJ33" s="238" t="s"/>
      <c r="AK33" s="241" t="s"/>
      <c r="AL33" s="238" t="s"/>
      <c r="AM33" s="241" t="s"/>
      <c r="AN33" s="238" t="s"/>
      <c r="AO33" s="241" t="s"/>
      <c r="AP33" s="238" t="s"/>
      <c r="AQ33" s="241" t="s"/>
      <c r="AR33" s="238" t="s"/>
      <c r="AS33" s="241" t="s"/>
      <c r="AT33" s="238" t="s"/>
      <c r="AU33" s="241" t="s"/>
      <c r="AV33" s="238" t="s"/>
      <c r="AW33" s="241" t="s"/>
      <c r="AX33" s="238" t="s"/>
      <c r="AY33" s="241" t="s"/>
      <c r="AZ33" s="238" t="s"/>
      <c r="BA33" s="241" t="s"/>
      <c r="BB33" s="238" t="s"/>
      <c r="BC33" s="241" t="s"/>
      <c r="BD33" s="238" t="s"/>
      <c r="BE33" s="241" t="s"/>
      <c r="BF33" s="238" t="s"/>
      <c r="BG33" s="241" t="s"/>
      <c r="BH33" s="238" t="s"/>
      <c r="BI33" s="241" t="s"/>
      <c r="BJ33" s="238" t="s"/>
      <c r="BK33" s="241" t="s"/>
      <c r="BL33" s="238" t="s"/>
      <c r="BM33" s="241" t="s"/>
      <c r="BN33" s="238" t="s"/>
      <c r="BO33" s="241" t="s"/>
      <c r="BP33" s="238" t="s"/>
      <c r="BQ33" s="241" t="s"/>
      <c r="BR33" s="238" t="s"/>
      <c r="BS33" s="241" t="s"/>
      <c r="BT33" s="238" t="s"/>
      <c r="BU33" s="241" t="s"/>
      <c r="BV33" s="238" t="s"/>
      <c r="BW33" s="241" t="s"/>
      <c r="BX33" s="238" t="s"/>
      <c r="BY33" s="241" t="s"/>
      <c r="BZ33" s="238" t="s"/>
      <c r="CA33" s="241" t="s"/>
      <c r="CB33" s="238" t="s"/>
      <c r="CC33" s="241" t="s"/>
      <c r="CD33" s="238" t="s"/>
      <c r="CE33" s="241" t="s"/>
      <c r="CF33" s="238" t="s"/>
      <c r="CG33" s="241" t="s"/>
      <c r="CH33" s="238" t="s"/>
    </row>
    <row r="34" spans="1:86" s="694" customFormat="1" customHeight="1">
      <c r="A34" s="249" t="s"/>
      <c r="B34" s="254" t="s">
        <v>298</v>
      </c>
      <c r="C34" s="238" t="s">
        <v>299</v>
      </c>
      <c r="D34" s="239" t="s"/>
      <c r="E34" s="240" t="s"/>
      <c r="F34" s="238" t="s"/>
      <c r="G34" s="238">
        <f>=F34*D34</f>
        <v>0</v>
      </c>
      <c r="H34" s="238" t="s"/>
      <c r="I34" s="238">
        <f>=H34-X34</f>
        <v>0</v>
      </c>
      <c r="J34" s="238">
        <f>=I34*E34</f>
        <v>0</v>
      </c>
      <c r="K34" s="238">
        <f>=SUM(L34:S34)</f>
        <v>0</v>
      </c>
      <c r="L34" s="238" t="s"/>
      <c r="M34" s="238" t="s"/>
      <c r="N34" s="238" t="s"/>
      <c r="O34" s="238" t="s"/>
      <c r="P34" s="238" t="s"/>
      <c r="Q34" s="238" t="s"/>
      <c r="R34" s="238" t="s"/>
      <c r="S34" s="238" t="s"/>
      <c r="T34" s="238" t="s"/>
      <c r="U34" s="238" t="s"/>
      <c r="V34" s="238" t="s"/>
      <c r="W34" s="238">
        <f>=IFERROR(SUM(Y34:CH34),"")</f>
        <v>0</v>
      </c>
      <c r="X34" s="238">
        <f>=(F34+K34)-W34</f>
        <v>0</v>
      </c>
      <c r="Y34" s="241" t="s"/>
      <c r="Z34" s="238" t="s"/>
      <c r="AA34" s="241" t="s"/>
      <c r="AB34" s="238" t="s"/>
      <c r="AC34" s="241" t="s"/>
      <c r="AD34" s="238" t="s"/>
      <c r="AE34" s="241" t="s"/>
      <c r="AF34" s="238" t="s"/>
      <c r="AG34" s="241" t="s"/>
      <c r="AH34" s="238" t="s"/>
      <c r="AI34" s="241" t="s"/>
      <c r="AJ34" s="238" t="s"/>
      <c r="AK34" s="241" t="s"/>
      <c r="AL34" s="238" t="s"/>
      <c r="AM34" s="241" t="s"/>
      <c r="AN34" s="238" t="s"/>
      <c r="AO34" s="241" t="s"/>
      <c r="AP34" s="238" t="s"/>
      <c r="AQ34" s="241" t="s"/>
      <c r="AR34" s="238" t="s"/>
      <c r="AS34" s="241" t="s"/>
      <c r="AT34" s="238" t="s"/>
      <c r="AU34" s="241" t="s"/>
      <c r="AV34" s="238" t="s"/>
      <c r="AW34" s="241" t="s"/>
      <c r="AX34" s="238" t="s"/>
      <c r="AY34" s="241" t="s"/>
      <c r="AZ34" s="238" t="s"/>
      <c r="BA34" s="241" t="s"/>
      <c r="BB34" s="238" t="s"/>
      <c r="BC34" s="241" t="s"/>
      <c r="BD34" s="238" t="s"/>
      <c r="BE34" s="241" t="s"/>
      <c r="BF34" s="238" t="s"/>
      <c r="BG34" s="241" t="s"/>
      <c r="BH34" s="238" t="s"/>
      <c r="BI34" s="241" t="s"/>
      <c r="BJ34" s="238" t="s"/>
      <c r="BK34" s="241" t="s"/>
      <c r="BL34" s="238" t="s"/>
      <c r="BM34" s="241" t="s"/>
      <c r="BN34" s="238" t="s"/>
      <c r="BO34" s="241" t="s"/>
      <c r="BP34" s="238" t="s"/>
      <c r="BQ34" s="241" t="s"/>
      <c r="BR34" s="238" t="s"/>
      <c r="BS34" s="241" t="s"/>
      <c r="BT34" s="238" t="s"/>
      <c r="BU34" s="241" t="s"/>
      <c r="BV34" s="238" t="s"/>
      <c r="BW34" s="241" t="s"/>
      <c r="BX34" s="238" t="s"/>
      <c r="BY34" s="241" t="s"/>
      <c r="BZ34" s="238" t="s"/>
      <c r="CA34" s="241" t="s"/>
      <c r="CB34" s="238" t="s"/>
      <c r="CC34" s="241" t="s"/>
      <c r="CD34" s="238" t="s"/>
      <c r="CE34" s="241" t="s"/>
      <c r="CF34" s="238" t="s"/>
      <c r="CG34" s="241" t="s"/>
      <c r="CH34" s="238" t="s"/>
    </row>
    <row r="35" spans="1:86" s="694" customFormat="1" customHeight="1">
      <c r="A35" s="249" t="s"/>
      <c r="B35" s="254" t="s">
        <v>300</v>
      </c>
      <c r="C35" s="238" t="s">
        <v>301</v>
      </c>
      <c r="D35" s="239" t="s"/>
      <c r="E35" s="240" t="s"/>
      <c r="F35" s="238" t="s"/>
      <c r="G35" s="238">
        <f>=F35*D35</f>
        <v>0</v>
      </c>
      <c r="H35" s="238" t="s"/>
      <c r="I35" s="238">
        <f>=H35-X35</f>
        <v>0</v>
      </c>
      <c r="J35" s="238">
        <f>=I35*E35</f>
        <v>0</v>
      </c>
      <c r="K35" s="238">
        <f>=SUM(L35:S35)</f>
        <v>0</v>
      </c>
      <c r="L35" s="238" t="s"/>
      <c r="M35" s="238" t="s"/>
      <c r="N35" s="238" t="s"/>
      <c r="O35" s="238" t="s"/>
      <c r="P35" s="238" t="s"/>
      <c r="Q35" s="238" t="s"/>
      <c r="R35" s="238" t="s"/>
      <c r="S35" s="238" t="s"/>
      <c r="T35" s="238" t="s"/>
      <c r="U35" s="238" t="s"/>
      <c r="V35" s="238" t="s"/>
      <c r="W35" s="238">
        <f>=IFERROR(SUM(Y35:CH35),"")</f>
        <v>0</v>
      </c>
      <c r="X35" s="238">
        <f>=(F35+K35)-W35</f>
        <v>0</v>
      </c>
      <c r="Y35" s="241" t="s"/>
      <c r="Z35" s="238" t="s"/>
      <c r="AA35" s="241" t="s"/>
      <c r="AB35" s="238" t="s"/>
      <c r="AC35" s="241" t="s"/>
      <c r="AD35" s="238" t="s"/>
      <c r="AE35" s="241" t="s"/>
      <c r="AF35" s="238" t="s"/>
      <c r="AG35" s="241" t="s"/>
      <c r="AH35" s="238" t="s"/>
      <c r="AI35" s="241" t="s"/>
      <c r="AJ35" s="238" t="s"/>
      <c r="AK35" s="241" t="s"/>
      <c r="AL35" s="238" t="s"/>
      <c r="AM35" s="241" t="s"/>
      <c r="AN35" s="238" t="s"/>
      <c r="AO35" s="241" t="s"/>
      <c r="AP35" s="238" t="s"/>
      <c r="AQ35" s="241" t="s"/>
      <c r="AR35" s="238" t="s"/>
      <c r="AS35" s="241" t="s"/>
      <c r="AT35" s="238" t="s"/>
      <c r="AU35" s="241" t="s"/>
      <c r="AV35" s="238" t="s"/>
      <c r="AW35" s="241" t="s"/>
      <c r="AX35" s="238" t="s"/>
      <c r="AY35" s="241" t="s"/>
      <c r="AZ35" s="238" t="s"/>
      <c r="BA35" s="241" t="s"/>
      <c r="BB35" s="238" t="s"/>
      <c r="BC35" s="241" t="s"/>
      <c r="BD35" s="238" t="s"/>
      <c r="BE35" s="241" t="s"/>
      <c r="BF35" s="238" t="s"/>
      <c r="BG35" s="241" t="s"/>
      <c r="BH35" s="238" t="s"/>
      <c r="BI35" s="241" t="s"/>
      <c r="BJ35" s="238" t="s"/>
      <c r="BK35" s="241" t="s"/>
      <c r="BL35" s="238" t="s"/>
      <c r="BM35" s="241" t="s"/>
      <c r="BN35" s="238" t="s"/>
      <c r="BO35" s="241" t="s"/>
      <c r="BP35" s="238" t="s"/>
      <c r="BQ35" s="241" t="s"/>
      <c r="BR35" s="238" t="s"/>
      <c r="BS35" s="241" t="s"/>
      <c r="BT35" s="238" t="s"/>
      <c r="BU35" s="241" t="s"/>
      <c r="BV35" s="238" t="s"/>
      <c r="BW35" s="241" t="s"/>
      <c r="BX35" s="238" t="s"/>
      <c r="BY35" s="241" t="s"/>
      <c r="BZ35" s="238" t="s"/>
      <c r="CA35" s="241" t="s"/>
      <c r="CB35" s="238" t="s"/>
      <c r="CC35" s="241" t="s"/>
      <c r="CD35" s="238" t="s"/>
      <c r="CE35" s="241" t="s"/>
      <c r="CF35" s="238" t="s"/>
      <c r="CG35" s="241" t="s"/>
      <c r="CH35" s="238" t="s"/>
    </row>
    <row r="36" spans="1:86" s="694" customFormat="1" customHeight="1">
      <c r="A36" s="249" t="s"/>
      <c r="B36" s="254" t="s">
        <v>302</v>
      </c>
      <c r="C36" s="238" t="s">
        <v>303</v>
      </c>
      <c r="D36" s="239" t="s"/>
      <c r="E36" s="240" t="s"/>
      <c r="F36" s="238" t="s"/>
      <c r="G36" s="238">
        <f>=F36*D36</f>
        <v>0</v>
      </c>
      <c r="H36" s="238" t="s"/>
      <c r="I36" s="238">
        <f>=H36-X36</f>
        <v>0</v>
      </c>
      <c r="J36" s="238">
        <f>=I36*E36</f>
        <v>0</v>
      </c>
      <c r="K36" s="238">
        <f>=SUM(L36:S36)</f>
        <v>0</v>
      </c>
      <c r="L36" s="238" t="s"/>
      <c r="M36" s="238" t="s"/>
      <c r="N36" s="238" t="s"/>
      <c r="O36" s="238" t="s"/>
      <c r="P36" s="238" t="s"/>
      <c r="Q36" s="238" t="s"/>
      <c r="R36" s="238" t="s"/>
      <c r="S36" s="238" t="s"/>
      <c r="T36" s="238" t="s"/>
      <c r="U36" s="238" t="s"/>
      <c r="V36" s="238" t="s"/>
      <c r="W36" s="238">
        <f>=IFERROR(SUM(Y36:CH36),"")</f>
        <v>0</v>
      </c>
      <c r="X36" s="238">
        <f>=(F36+K36)-W36</f>
        <v>0</v>
      </c>
      <c r="Y36" s="241" t="s"/>
      <c r="Z36" s="238" t="s"/>
      <c r="AA36" s="241" t="s"/>
      <c r="AB36" s="238" t="s"/>
      <c r="AC36" s="241" t="s"/>
      <c r="AD36" s="238" t="s"/>
      <c r="AE36" s="241" t="s"/>
      <c r="AF36" s="238" t="s"/>
      <c r="AG36" s="241" t="s"/>
      <c r="AH36" s="238" t="s"/>
      <c r="AI36" s="241" t="s"/>
      <c r="AJ36" s="238" t="s"/>
      <c r="AK36" s="241" t="s"/>
      <c r="AL36" s="238" t="s"/>
      <c r="AM36" s="241" t="s"/>
      <c r="AN36" s="238" t="s"/>
      <c r="AO36" s="241" t="s"/>
      <c r="AP36" s="238" t="s"/>
      <c r="AQ36" s="241" t="s"/>
      <c r="AR36" s="238" t="s"/>
      <c r="AS36" s="241" t="s"/>
      <c r="AT36" s="238" t="s"/>
      <c r="AU36" s="241" t="s"/>
      <c r="AV36" s="238" t="s"/>
      <c r="AW36" s="241" t="s"/>
      <c r="AX36" s="238" t="s"/>
      <c r="AY36" s="241" t="s"/>
      <c r="AZ36" s="238" t="s"/>
      <c r="BA36" s="241" t="s"/>
      <c r="BB36" s="238" t="s"/>
      <c r="BC36" s="241" t="s"/>
      <c r="BD36" s="238" t="s"/>
      <c r="BE36" s="241" t="s"/>
      <c r="BF36" s="238" t="s"/>
      <c r="BG36" s="241" t="s"/>
      <c r="BH36" s="238" t="s"/>
      <c r="BI36" s="241" t="s"/>
      <c r="BJ36" s="238" t="s"/>
      <c r="BK36" s="241" t="s"/>
      <c r="BL36" s="238" t="s"/>
      <c r="BM36" s="241" t="s"/>
      <c r="BN36" s="238" t="s"/>
      <c r="BO36" s="241" t="s"/>
      <c r="BP36" s="238" t="s"/>
      <c r="BQ36" s="241" t="s"/>
      <c r="BR36" s="238" t="s"/>
      <c r="BS36" s="241" t="s"/>
      <c r="BT36" s="238" t="s"/>
      <c r="BU36" s="241" t="s"/>
      <c r="BV36" s="238" t="s"/>
      <c r="BW36" s="241" t="s"/>
      <c r="BX36" s="238" t="s"/>
      <c r="BY36" s="241" t="s"/>
      <c r="BZ36" s="238" t="s"/>
      <c r="CA36" s="241" t="s"/>
      <c r="CB36" s="238" t="s"/>
      <c r="CC36" s="241" t="s"/>
      <c r="CD36" s="238" t="s"/>
      <c r="CE36" s="241" t="s"/>
      <c r="CF36" s="238" t="s"/>
      <c r="CG36" s="241" t="s"/>
      <c r="CH36" s="238" t="s"/>
    </row>
    <row r="37" spans="1:86" s="694" customFormat="1" customHeight="1">
      <c r="A37" s="249" t="s"/>
      <c r="B37" s="254" t="s">
        <v>304</v>
      </c>
      <c r="C37" s="238" t="s">
        <v>305</v>
      </c>
      <c r="D37" s="239" t="s"/>
      <c r="E37" s="240" t="s"/>
      <c r="F37" s="238" t="s"/>
      <c r="G37" s="238">
        <f>=F37*D37</f>
        <v>0</v>
      </c>
      <c r="H37" s="238" t="s"/>
      <c r="I37" s="238">
        <f>=H37-X37</f>
        <v>0</v>
      </c>
      <c r="J37" s="238">
        <f>=I37*E37</f>
        <v>0</v>
      </c>
      <c r="K37" s="238">
        <f>=SUM(L37:S37)</f>
        <v>0</v>
      </c>
      <c r="L37" s="238" t="s"/>
      <c r="M37" s="238" t="s"/>
      <c r="N37" s="238" t="s"/>
      <c r="O37" s="238" t="s"/>
      <c r="P37" s="238" t="s"/>
      <c r="Q37" s="238" t="s"/>
      <c r="R37" s="238" t="s"/>
      <c r="S37" s="238" t="s"/>
      <c r="T37" s="238" t="s"/>
      <c r="U37" s="238" t="s"/>
      <c r="V37" s="238" t="s"/>
      <c r="W37" s="238">
        <f>=IFERROR(SUM(Y37:CH37),"")</f>
        <v>0</v>
      </c>
      <c r="X37" s="238">
        <f>=(F37+K37)-W37</f>
        <v>0</v>
      </c>
      <c r="Y37" s="241" t="s"/>
      <c r="Z37" s="238" t="s"/>
      <c r="AA37" s="241" t="s"/>
      <c r="AB37" s="238" t="s"/>
      <c r="AC37" s="241" t="s"/>
      <c r="AD37" s="238" t="s"/>
      <c r="AE37" s="241" t="s"/>
      <c r="AF37" s="238" t="s"/>
      <c r="AG37" s="241" t="s"/>
      <c r="AH37" s="238" t="s"/>
      <c r="AI37" s="241" t="s"/>
      <c r="AJ37" s="238" t="s"/>
      <c r="AK37" s="241" t="s"/>
      <c r="AL37" s="238" t="s"/>
      <c r="AM37" s="241" t="s"/>
      <c r="AN37" s="238" t="s"/>
      <c r="AO37" s="241" t="s"/>
      <c r="AP37" s="238" t="s"/>
      <c r="AQ37" s="241" t="s"/>
      <c r="AR37" s="238" t="s"/>
      <c r="AS37" s="241" t="s"/>
      <c r="AT37" s="238" t="s"/>
      <c r="AU37" s="241" t="s"/>
      <c r="AV37" s="238" t="s"/>
      <c r="AW37" s="241" t="s"/>
      <c r="AX37" s="238" t="s"/>
      <c r="AY37" s="241" t="s"/>
      <c r="AZ37" s="238" t="s"/>
      <c r="BA37" s="241" t="s"/>
      <c r="BB37" s="238" t="s"/>
      <c r="BC37" s="241" t="s"/>
      <c r="BD37" s="238" t="s"/>
      <c r="BE37" s="241" t="s"/>
      <c r="BF37" s="238" t="s"/>
      <c r="BG37" s="241" t="s"/>
      <c r="BH37" s="238" t="s"/>
      <c r="BI37" s="241" t="s"/>
      <c r="BJ37" s="238" t="s"/>
      <c r="BK37" s="241" t="s"/>
      <c r="BL37" s="238" t="s"/>
      <c r="BM37" s="241" t="s"/>
      <c r="BN37" s="238" t="s"/>
      <c r="BO37" s="241" t="s"/>
      <c r="BP37" s="238" t="s"/>
      <c r="BQ37" s="241" t="s"/>
      <c r="BR37" s="238" t="s"/>
      <c r="BS37" s="241" t="s"/>
      <c r="BT37" s="238" t="s"/>
      <c r="BU37" s="241" t="s"/>
      <c r="BV37" s="238" t="s"/>
      <c r="BW37" s="241" t="s"/>
      <c r="BX37" s="238" t="s"/>
      <c r="BY37" s="241" t="s"/>
      <c r="BZ37" s="238" t="s"/>
      <c r="CA37" s="241" t="s"/>
      <c r="CB37" s="238" t="s"/>
      <c r="CC37" s="241" t="s"/>
      <c r="CD37" s="238" t="s"/>
      <c r="CE37" s="241" t="s"/>
      <c r="CF37" s="238" t="s"/>
      <c r="CG37" s="241" t="s"/>
      <c r="CH37" s="238" t="s"/>
    </row>
    <row r="38" spans="1:86" s="694" customFormat="1" customHeight="1">
      <c r="A38" s="249" t="s"/>
      <c r="B38" s="254" t="s">
        <v>306</v>
      </c>
      <c r="C38" s="238" t="s">
        <v>307</v>
      </c>
      <c r="D38" s="239" t="s"/>
      <c r="E38" s="240" t="s"/>
      <c r="F38" s="238" t="s"/>
      <c r="G38" s="238">
        <f>=F38*D38</f>
        <v>0</v>
      </c>
      <c r="H38" s="238" t="s"/>
      <c r="I38" s="238">
        <f>=H38-X38</f>
        <v>0</v>
      </c>
      <c r="J38" s="238">
        <f>=I38*E38</f>
        <v>0</v>
      </c>
      <c r="K38" s="238">
        <f>=SUM(L38:S38)</f>
        <v>0</v>
      </c>
      <c r="L38" s="238" t="s"/>
      <c r="M38" s="238" t="s"/>
      <c r="N38" s="238" t="s"/>
      <c r="O38" s="238" t="s"/>
      <c r="P38" s="238" t="s"/>
      <c r="Q38" s="238" t="s"/>
      <c r="R38" s="238" t="s"/>
      <c r="S38" s="238" t="s"/>
      <c r="T38" s="238" t="s"/>
      <c r="U38" s="238" t="s"/>
      <c r="V38" s="238" t="s"/>
      <c r="W38" s="238">
        <f>=IFERROR(SUM(Y38:CH38),"")</f>
        <v>0</v>
      </c>
      <c r="X38" s="238">
        <f>=(F38+K38)-W38</f>
        <v>0</v>
      </c>
      <c r="Y38" s="241" t="s"/>
      <c r="Z38" s="238" t="s"/>
      <c r="AA38" s="241" t="s"/>
      <c r="AB38" s="238" t="s"/>
      <c r="AC38" s="241" t="s"/>
      <c r="AD38" s="238" t="s"/>
      <c r="AE38" s="241" t="s"/>
      <c r="AF38" s="238" t="s"/>
      <c r="AG38" s="241" t="s"/>
      <c r="AH38" s="238" t="s"/>
      <c r="AI38" s="241" t="s"/>
      <c r="AJ38" s="238" t="s"/>
      <c r="AK38" s="241" t="s"/>
      <c r="AL38" s="238" t="s"/>
      <c r="AM38" s="241" t="s"/>
      <c r="AN38" s="238" t="s"/>
      <c r="AO38" s="241" t="s"/>
      <c r="AP38" s="238" t="s"/>
      <c r="AQ38" s="241" t="s"/>
      <c r="AR38" s="238" t="s"/>
      <c r="AS38" s="241" t="s"/>
      <c r="AT38" s="238" t="s"/>
      <c r="AU38" s="241" t="s"/>
      <c r="AV38" s="238" t="s"/>
      <c r="AW38" s="241" t="s"/>
      <c r="AX38" s="238" t="s"/>
      <c r="AY38" s="241" t="s"/>
      <c r="AZ38" s="238" t="s"/>
      <c r="BA38" s="241" t="s"/>
      <c r="BB38" s="238" t="s"/>
      <c r="BC38" s="241" t="s"/>
      <c r="BD38" s="238" t="s"/>
      <c r="BE38" s="241" t="s"/>
      <c r="BF38" s="238" t="s"/>
      <c r="BG38" s="241" t="s"/>
      <c r="BH38" s="238" t="s"/>
      <c r="BI38" s="241" t="s"/>
      <c r="BJ38" s="238" t="s"/>
      <c r="BK38" s="241" t="s"/>
      <c r="BL38" s="238" t="s"/>
      <c r="BM38" s="241" t="s"/>
      <c r="BN38" s="238" t="s"/>
      <c r="BO38" s="241" t="s"/>
      <c r="BP38" s="238" t="s"/>
      <c r="BQ38" s="241" t="s"/>
      <c r="BR38" s="238" t="s"/>
      <c r="BS38" s="241" t="s"/>
      <c r="BT38" s="238" t="s"/>
      <c r="BU38" s="241" t="s"/>
      <c r="BV38" s="238" t="s"/>
      <c r="BW38" s="241" t="s"/>
      <c r="BX38" s="238" t="s"/>
      <c r="BY38" s="241" t="s"/>
      <c r="BZ38" s="238" t="s"/>
      <c r="CA38" s="241" t="s"/>
      <c r="CB38" s="238" t="s"/>
      <c r="CC38" s="241" t="s"/>
      <c r="CD38" s="238" t="s"/>
      <c r="CE38" s="241" t="s"/>
      <c r="CF38" s="238" t="s"/>
      <c r="CG38" s="241" t="s"/>
      <c r="CH38" s="238" t="s"/>
    </row>
    <row r="39" spans="1:86" s="694" customFormat="1" customHeight="1">
      <c r="A39" s="249" t="s"/>
      <c r="B39" s="254" t="s">
        <v>308</v>
      </c>
      <c r="C39" s="238" t="s">
        <v>309</v>
      </c>
      <c r="D39" s="239" t="s"/>
      <c r="E39" s="240" t="s"/>
      <c r="F39" s="238" t="s"/>
      <c r="G39" s="238">
        <f>=F39*D39</f>
        <v>0</v>
      </c>
      <c r="H39" s="238" t="s"/>
      <c r="I39" s="238">
        <f>=H39-X39</f>
        <v>0</v>
      </c>
      <c r="J39" s="238">
        <f>=I39*E39</f>
        <v>0</v>
      </c>
      <c r="K39" s="238">
        <f>=SUM(L39:S39)</f>
        <v>0</v>
      </c>
      <c r="L39" s="238" t="s"/>
      <c r="M39" s="238" t="s"/>
      <c r="N39" s="238" t="s"/>
      <c r="O39" s="238" t="s"/>
      <c r="P39" s="238" t="s"/>
      <c r="Q39" s="238" t="s"/>
      <c r="R39" s="238" t="s"/>
      <c r="S39" s="238" t="s"/>
      <c r="T39" s="238" t="s"/>
      <c r="U39" s="238" t="s"/>
      <c r="V39" s="238" t="s"/>
      <c r="W39" s="238">
        <f>=IFERROR(SUM(Y39:CH39),"")</f>
        <v>0</v>
      </c>
      <c r="X39" s="238">
        <f>=(F39+K39)-W39</f>
        <v>0</v>
      </c>
      <c r="Y39" s="241" t="s"/>
      <c r="Z39" s="238" t="s"/>
      <c r="AA39" s="241" t="s"/>
      <c r="AB39" s="238" t="s"/>
      <c r="AC39" s="241" t="s"/>
      <c r="AD39" s="238" t="s"/>
      <c r="AE39" s="241" t="s"/>
      <c r="AF39" s="238" t="s"/>
      <c r="AG39" s="241" t="s"/>
      <c r="AH39" s="238" t="s"/>
      <c r="AI39" s="241" t="s"/>
      <c r="AJ39" s="238" t="s"/>
      <c r="AK39" s="241" t="s"/>
      <c r="AL39" s="238" t="s"/>
      <c r="AM39" s="241" t="s"/>
      <c r="AN39" s="238" t="s"/>
      <c r="AO39" s="241" t="s"/>
      <c r="AP39" s="238" t="s"/>
      <c r="AQ39" s="241" t="s"/>
      <c r="AR39" s="238" t="s"/>
      <c r="AS39" s="241" t="s"/>
      <c r="AT39" s="238" t="s"/>
      <c r="AU39" s="241" t="s"/>
      <c r="AV39" s="238" t="s"/>
      <c r="AW39" s="241" t="s"/>
      <c r="AX39" s="238" t="s"/>
      <c r="AY39" s="241" t="s"/>
      <c r="AZ39" s="238" t="s"/>
      <c r="BA39" s="241" t="s"/>
      <c r="BB39" s="238" t="s"/>
      <c r="BC39" s="241" t="s"/>
      <c r="BD39" s="238" t="s"/>
      <c r="BE39" s="241" t="s"/>
      <c r="BF39" s="238" t="s"/>
      <c r="BG39" s="241" t="s"/>
      <c r="BH39" s="238" t="s"/>
      <c r="BI39" s="241" t="s"/>
      <c r="BJ39" s="238" t="s"/>
      <c r="BK39" s="241" t="s"/>
      <c r="BL39" s="238" t="s"/>
      <c r="BM39" s="241" t="s"/>
      <c r="BN39" s="238" t="s"/>
      <c r="BO39" s="241" t="s"/>
      <c r="BP39" s="238" t="s"/>
      <c r="BQ39" s="241" t="s"/>
      <c r="BR39" s="238" t="s"/>
      <c r="BS39" s="241" t="s"/>
      <c r="BT39" s="238" t="s"/>
      <c r="BU39" s="241" t="s"/>
      <c r="BV39" s="238" t="s"/>
      <c r="BW39" s="241" t="s"/>
      <c r="BX39" s="238" t="s"/>
      <c r="BY39" s="241" t="s"/>
      <c r="BZ39" s="238" t="s"/>
      <c r="CA39" s="241" t="s"/>
      <c r="CB39" s="238" t="s"/>
      <c r="CC39" s="241" t="s"/>
      <c r="CD39" s="238" t="s"/>
      <c r="CE39" s="241" t="s"/>
      <c r="CF39" s="238" t="s"/>
      <c r="CG39" s="241" t="s"/>
      <c r="CH39" s="238" t="s"/>
    </row>
    <row r="40" spans="1:86" s="694" customFormat="1" customHeight="1">
      <c r="A40" s="255" t="s"/>
      <c r="B40" s="254" t="s">
        <v>310</v>
      </c>
      <c r="C40" s="238" t="s">
        <v>311</v>
      </c>
      <c r="D40" s="239" t="s"/>
      <c r="E40" s="240" t="s"/>
      <c r="F40" s="238" t="s"/>
      <c r="G40" s="238">
        <f>=F40*D40</f>
        <v>0</v>
      </c>
      <c r="H40" s="238" t="s"/>
      <c r="I40" s="238">
        <f>=H40-X40</f>
        <v>0</v>
      </c>
      <c r="J40" s="238">
        <f>=I40*E40</f>
        <v>0</v>
      </c>
      <c r="K40" s="238">
        <f>=SUM(L40:S40)</f>
        <v>0</v>
      </c>
      <c r="L40" s="238" t="s"/>
      <c r="M40" s="238" t="s"/>
      <c r="N40" s="238" t="s"/>
      <c r="O40" s="238" t="s"/>
      <c r="P40" s="238" t="s"/>
      <c r="Q40" s="238" t="s"/>
      <c r="R40" s="238" t="s"/>
      <c r="S40" s="238" t="s"/>
      <c r="T40" s="238" t="s"/>
      <c r="U40" s="238" t="s"/>
      <c r="V40" s="238" t="s"/>
      <c r="W40" s="238">
        <f>=IFERROR(SUM(Y40:CH40),"")</f>
        <v>0</v>
      </c>
      <c r="X40" s="238">
        <f>=(F40+K40)-W40</f>
        <v>0</v>
      </c>
      <c r="Y40" s="241" t="s"/>
      <c r="Z40" s="238" t="s"/>
      <c r="AA40" s="241" t="s"/>
      <c r="AB40" s="238" t="s"/>
      <c r="AC40" s="241" t="s"/>
      <c r="AD40" s="238" t="s"/>
      <c r="AE40" s="241" t="s"/>
      <c r="AF40" s="238" t="s"/>
      <c r="AG40" s="241" t="s"/>
      <c r="AH40" s="238" t="s"/>
      <c r="AI40" s="241" t="s"/>
      <c r="AJ40" s="238" t="s"/>
      <c r="AK40" s="241" t="s"/>
      <c r="AL40" s="238" t="s"/>
      <c r="AM40" s="241" t="s"/>
      <c r="AN40" s="238" t="s"/>
      <c r="AO40" s="241" t="s"/>
      <c r="AP40" s="238" t="s"/>
      <c r="AQ40" s="241" t="s"/>
      <c r="AR40" s="238" t="s"/>
      <c r="AS40" s="241" t="s"/>
      <c r="AT40" s="238" t="s"/>
      <c r="AU40" s="241" t="s"/>
      <c r="AV40" s="238" t="s"/>
      <c r="AW40" s="241" t="s"/>
      <c r="AX40" s="238" t="s"/>
      <c r="AY40" s="241" t="s"/>
      <c r="AZ40" s="238" t="s"/>
      <c r="BA40" s="241" t="s"/>
      <c r="BB40" s="238" t="s"/>
      <c r="BC40" s="241" t="s"/>
      <c r="BD40" s="238" t="s"/>
      <c r="BE40" s="241" t="s"/>
      <c r="BF40" s="238" t="s"/>
      <c r="BG40" s="241" t="s"/>
      <c r="BH40" s="238" t="s"/>
      <c r="BI40" s="241" t="s"/>
      <c r="BJ40" s="238" t="s"/>
      <c r="BK40" s="241" t="s"/>
      <c r="BL40" s="238" t="s"/>
      <c r="BM40" s="241" t="s"/>
      <c r="BN40" s="238" t="s"/>
      <c r="BO40" s="241" t="s"/>
      <c r="BP40" s="238" t="s"/>
      <c r="BQ40" s="241" t="s"/>
      <c r="BR40" s="238" t="s"/>
      <c r="BS40" s="241" t="s"/>
      <c r="BT40" s="238" t="s"/>
      <c r="BU40" s="241" t="s"/>
      <c r="BV40" s="238" t="s"/>
      <c r="BW40" s="241" t="s"/>
      <c r="BX40" s="238" t="s"/>
      <c r="BY40" s="241" t="s"/>
      <c r="BZ40" s="238" t="s"/>
      <c r="CA40" s="241" t="s"/>
      <c r="CB40" s="238" t="s"/>
      <c r="CC40" s="241" t="s"/>
      <c r="CD40" s="238" t="s"/>
      <c r="CE40" s="241" t="s"/>
      <c r="CF40" s="238" t="s"/>
      <c r="CG40" s="241" t="s"/>
      <c r="CH40" s="238" t="s"/>
    </row>
    <row r="41" spans="1:86" s="694" customFormat="1" customHeight="1">
      <c r="A41" s="256" t="s"/>
      <c r="B41" s="254" t="s"/>
      <c r="C41" s="238" t="s"/>
      <c r="D41" s="239" t="s"/>
      <c r="E41" s="240" t="s"/>
      <c r="F41" s="238" t="s"/>
      <c r="G41" s="238">
        <f>=F41*D41</f>
        <v>0</v>
      </c>
      <c r="H41" s="238" t="s"/>
      <c r="I41" s="238">
        <f>=H41-X41</f>
        <v>0</v>
      </c>
      <c r="J41" s="238">
        <f>=I41*E41</f>
        <v>0</v>
      </c>
      <c r="K41" s="238">
        <f>=SUM(L41:S41)</f>
        <v>0</v>
      </c>
      <c r="L41" s="238" t="s"/>
      <c r="M41" s="238" t="s"/>
      <c r="N41" s="238" t="s"/>
      <c r="O41" s="238" t="s"/>
      <c r="P41" s="238" t="s"/>
      <c r="Q41" s="238" t="s"/>
      <c r="R41" s="238" t="s"/>
      <c r="S41" s="238" t="s"/>
      <c r="T41" s="238" t="s"/>
      <c r="U41" s="238" t="s"/>
      <c r="V41" s="238" t="s"/>
      <c r="W41" s="238">
        <f>=IFERROR(SUM(Y41:CH41),"")</f>
        <v>0</v>
      </c>
      <c r="X41" s="238">
        <f>=(F41+K41)-W41</f>
        <v>0</v>
      </c>
      <c r="Y41" s="241" t="s"/>
      <c r="Z41" s="238" t="s"/>
      <c r="AA41" s="241" t="s"/>
      <c r="AB41" s="238" t="s"/>
      <c r="AC41" s="241" t="s"/>
      <c r="AD41" s="238" t="s"/>
      <c r="AE41" s="241" t="s"/>
      <c r="AF41" s="238" t="s"/>
      <c r="AG41" s="241" t="s"/>
      <c r="AH41" s="238" t="s"/>
      <c r="AI41" s="241" t="s"/>
      <c r="AJ41" s="238" t="s"/>
      <c r="AK41" s="241" t="s"/>
      <c r="AL41" s="238" t="s"/>
      <c r="AM41" s="241" t="s"/>
      <c r="AN41" s="238" t="s"/>
      <c r="AO41" s="241" t="s"/>
      <c r="AP41" s="238" t="s"/>
      <c r="AQ41" s="241" t="s"/>
      <c r="AR41" s="238" t="s"/>
      <c r="AS41" s="241" t="s"/>
      <c r="AT41" s="238" t="s"/>
      <c r="AU41" s="241" t="s"/>
      <c r="AV41" s="238" t="s"/>
      <c r="AW41" s="241" t="s"/>
      <c r="AX41" s="238" t="s"/>
      <c r="AY41" s="241" t="s"/>
      <c r="AZ41" s="238" t="s"/>
      <c r="BA41" s="241" t="s"/>
      <c r="BB41" s="238" t="s"/>
      <c r="BC41" s="241" t="s"/>
      <c r="BD41" s="238" t="s"/>
      <c r="BE41" s="241" t="s"/>
      <c r="BF41" s="238" t="s"/>
      <c r="BG41" s="241" t="s"/>
      <c r="BH41" s="238" t="s"/>
      <c r="BI41" s="241" t="s"/>
      <c r="BJ41" s="238" t="s"/>
      <c r="BK41" s="241" t="s"/>
      <c r="BL41" s="238" t="s"/>
      <c r="BM41" s="241" t="s"/>
      <c r="BN41" s="238" t="s"/>
      <c r="BO41" s="241" t="s"/>
      <c r="BP41" s="238" t="s"/>
      <c r="BQ41" s="241" t="s"/>
      <c r="BR41" s="238" t="s"/>
      <c r="BS41" s="241" t="s"/>
      <c r="BT41" s="238" t="s"/>
      <c r="BU41" s="241" t="s"/>
      <c r="BV41" s="238" t="s"/>
      <c r="BW41" s="241" t="s"/>
      <c r="BX41" s="238" t="s"/>
      <c r="BY41" s="241" t="s"/>
      <c r="BZ41" s="238" t="s"/>
      <c r="CA41" s="241" t="s"/>
      <c r="CB41" s="238" t="s"/>
      <c r="CC41" s="241" t="s"/>
      <c r="CD41" s="238" t="s"/>
      <c r="CE41" s="241" t="s"/>
      <c r="CF41" s="238" t="s"/>
      <c r="CG41" s="241" t="s"/>
      <c r="CH41" s="238" t="s"/>
    </row>
    <row r="42" spans="1:86" s="694" customFormat="1" customHeight="1">
      <c r="A42" s="249" t="s"/>
      <c r="B42" s="254" t="s"/>
      <c r="C42" s="238" t="s"/>
      <c r="D42" s="239" t="s"/>
      <c r="E42" s="240" t="s"/>
      <c r="F42" s="238" t="s"/>
      <c r="G42" s="238">
        <f>=F42*D42</f>
        <v>0</v>
      </c>
      <c r="H42" s="238" t="s"/>
      <c r="I42" s="238">
        <f>=H42-X42</f>
        <v>0</v>
      </c>
      <c r="J42" s="238">
        <f>=I42*E42</f>
        <v>0</v>
      </c>
      <c r="K42" s="238">
        <f>=SUM(L42:S42)</f>
        <v>0</v>
      </c>
      <c r="L42" s="238" t="s"/>
      <c r="M42" s="238" t="s"/>
      <c r="N42" s="238" t="s"/>
      <c r="O42" s="238" t="s"/>
      <c r="P42" s="238" t="s"/>
      <c r="Q42" s="238" t="s"/>
      <c r="R42" s="238" t="s"/>
      <c r="S42" s="238" t="s"/>
      <c r="T42" s="238" t="s"/>
      <c r="U42" s="238" t="s"/>
      <c r="V42" s="238" t="s"/>
      <c r="W42" s="238">
        <f>=IFERROR(SUM(Y42:CH42),"")</f>
        <v>0</v>
      </c>
      <c r="X42" s="238">
        <f>=(F42+K42)-W42</f>
        <v>0</v>
      </c>
      <c r="Y42" s="241" t="s"/>
      <c r="Z42" s="238" t="s"/>
      <c r="AA42" s="241" t="s"/>
      <c r="AB42" s="238" t="s"/>
      <c r="AC42" s="241" t="s"/>
      <c r="AD42" s="238" t="s"/>
      <c r="AE42" s="241" t="s"/>
      <c r="AF42" s="238" t="s"/>
      <c r="AG42" s="241" t="s"/>
      <c r="AH42" s="238" t="s"/>
      <c r="AI42" s="241" t="s"/>
      <c r="AJ42" s="238" t="s"/>
      <c r="AK42" s="241" t="s"/>
      <c r="AL42" s="238" t="s"/>
      <c r="AM42" s="241" t="s"/>
      <c r="AN42" s="238" t="s"/>
      <c r="AO42" s="241" t="s"/>
      <c r="AP42" s="238" t="s"/>
      <c r="AQ42" s="241" t="s"/>
      <c r="AR42" s="238" t="s"/>
      <c r="AS42" s="241" t="s"/>
      <c r="AT42" s="238" t="s"/>
      <c r="AU42" s="241" t="s"/>
      <c r="AV42" s="238" t="s"/>
      <c r="AW42" s="241" t="s"/>
      <c r="AX42" s="238" t="s"/>
      <c r="AY42" s="241" t="s"/>
      <c r="AZ42" s="238" t="s"/>
      <c r="BA42" s="241" t="s"/>
      <c r="BB42" s="238" t="s"/>
      <c r="BC42" s="241" t="s"/>
      <c r="BD42" s="238" t="s"/>
      <c r="BE42" s="241" t="s"/>
      <c r="BF42" s="238" t="s"/>
      <c r="BG42" s="241" t="s"/>
      <c r="BH42" s="238" t="s"/>
      <c r="BI42" s="241" t="s"/>
      <c r="BJ42" s="238" t="s"/>
      <c r="BK42" s="241" t="s"/>
      <c r="BL42" s="238" t="s"/>
      <c r="BM42" s="241" t="s"/>
      <c r="BN42" s="238" t="s"/>
      <c r="BO42" s="241" t="s"/>
      <c r="BP42" s="238" t="s"/>
      <c r="BQ42" s="241" t="s"/>
      <c r="BR42" s="238" t="s"/>
      <c r="BS42" s="241" t="s"/>
      <c r="BT42" s="238" t="s"/>
      <c r="BU42" s="241" t="s"/>
      <c r="BV42" s="238" t="s"/>
      <c r="BW42" s="241" t="s"/>
      <c r="BX42" s="238" t="s"/>
      <c r="BY42" s="241" t="s"/>
      <c r="BZ42" s="238" t="s"/>
      <c r="CA42" s="241" t="s"/>
      <c r="CB42" s="238" t="s"/>
      <c r="CC42" s="241" t="s"/>
      <c r="CD42" s="238" t="s"/>
      <c r="CE42" s="241" t="s"/>
      <c r="CF42" s="238" t="s"/>
      <c r="CG42" s="241" t="s"/>
      <c r="CH42" s="238" t="s"/>
    </row>
    <row r="43" spans="1:86" s="694" customFormat="1" customHeight="1">
      <c r="A43" s="249" t="s"/>
      <c r="B43" s="254" t="s"/>
      <c r="C43" s="238" t="s"/>
      <c r="D43" s="239" t="s"/>
      <c r="E43" s="240" t="s"/>
      <c r="F43" s="238" t="s"/>
      <c r="G43" s="238">
        <f>=F43*D43</f>
        <v>0</v>
      </c>
      <c r="H43" s="238" t="s"/>
      <c r="I43" s="238">
        <f>=H43-X43</f>
        <v>0</v>
      </c>
      <c r="J43" s="238">
        <f>=I43*E43</f>
        <v>0</v>
      </c>
      <c r="K43" s="238">
        <f>=SUM(L43:S43)</f>
        <v>0</v>
      </c>
      <c r="L43" s="238" t="s"/>
      <c r="M43" s="238" t="s"/>
      <c r="N43" s="238" t="s"/>
      <c r="O43" s="238" t="s"/>
      <c r="P43" s="238" t="s"/>
      <c r="Q43" s="238" t="s"/>
      <c r="R43" s="238" t="s"/>
      <c r="S43" s="238" t="s"/>
      <c r="T43" s="238" t="s"/>
      <c r="U43" s="238" t="s"/>
      <c r="V43" s="238" t="s"/>
      <c r="W43" s="238">
        <f>=IFERROR(SUM(Y43:CH43),"")</f>
        <v>0</v>
      </c>
      <c r="X43" s="238">
        <f>=(F43+K43)-W43</f>
        <v>0</v>
      </c>
      <c r="Y43" s="241" t="s"/>
      <c r="Z43" s="238" t="s"/>
      <c r="AA43" s="241" t="s"/>
      <c r="AB43" s="238" t="s"/>
      <c r="AC43" s="241" t="s"/>
      <c r="AD43" s="238" t="s"/>
      <c r="AE43" s="241" t="s"/>
      <c r="AF43" s="238" t="s"/>
      <c r="AG43" s="241" t="s"/>
      <c r="AH43" s="238" t="s"/>
      <c r="AI43" s="241" t="s"/>
      <c r="AJ43" s="238" t="s"/>
      <c r="AK43" s="241" t="s"/>
      <c r="AL43" s="238" t="s"/>
      <c r="AM43" s="241" t="s"/>
      <c r="AN43" s="238" t="s"/>
      <c r="AO43" s="241" t="s"/>
      <c r="AP43" s="238" t="s"/>
      <c r="AQ43" s="241" t="s"/>
      <c r="AR43" s="238" t="s"/>
      <c r="AS43" s="241" t="s"/>
      <c r="AT43" s="238" t="s"/>
      <c r="AU43" s="241" t="s"/>
      <c r="AV43" s="238" t="s"/>
      <c r="AW43" s="241" t="s"/>
      <c r="AX43" s="238" t="s"/>
      <c r="AY43" s="241" t="s"/>
      <c r="AZ43" s="238" t="s"/>
      <c r="BA43" s="241" t="s"/>
      <c r="BB43" s="238" t="s"/>
      <c r="BC43" s="241" t="s"/>
      <c r="BD43" s="238" t="s"/>
      <c r="BE43" s="241" t="s"/>
      <c r="BF43" s="238" t="s"/>
      <c r="BG43" s="241" t="s"/>
      <c r="BH43" s="238" t="s"/>
      <c r="BI43" s="241" t="s"/>
      <c r="BJ43" s="238" t="s"/>
      <c r="BK43" s="241" t="s"/>
      <c r="BL43" s="238" t="s"/>
      <c r="BM43" s="241" t="s"/>
      <c r="BN43" s="238" t="s"/>
      <c r="BO43" s="241" t="s"/>
      <c r="BP43" s="238" t="s"/>
      <c r="BQ43" s="241" t="s"/>
      <c r="BR43" s="238" t="s"/>
      <c r="BS43" s="241" t="s"/>
      <c r="BT43" s="238" t="s"/>
      <c r="BU43" s="241" t="s"/>
      <c r="BV43" s="238" t="s"/>
      <c r="BW43" s="241" t="s"/>
      <c r="BX43" s="238" t="s"/>
      <c r="BY43" s="241" t="s"/>
      <c r="BZ43" s="238" t="s"/>
      <c r="CA43" s="241" t="s"/>
      <c r="CB43" s="238" t="s"/>
      <c r="CC43" s="241" t="s"/>
      <c r="CD43" s="238" t="s"/>
      <c r="CE43" s="241" t="s"/>
      <c r="CF43" s="238" t="s"/>
      <c r="CG43" s="241" t="s"/>
      <c r="CH43" s="238" t="s"/>
    </row>
    <row r="44" spans="1:86" s="694" customFormat="1" customHeight="1">
      <c r="A44" s="249" t="s"/>
      <c r="B44" s="254" t="s"/>
      <c r="C44" s="238" t="s"/>
      <c r="D44" s="239" t="s"/>
      <c r="E44" s="240" t="s"/>
      <c r="F44" s="238" t="s"/>
      <c r="G44" s="238">
        <f>=F44*D44</f>
        <v>0</v>
      </c>
      <c r="H44" s="238" t="s"/>
      <c r="I44" s="238">
        <f>=H44-X44</f>
        <v>0</v>
      </c>
      <c r="J44" s="238">
        <f>=I44*E44</f>
        <v>0</v>
      </c>
      <c r="K44" s="238">
        <f>=SUM(L44:S44)</f>
        <v>0</v>
      </c>
      <c r="L44" s="238" t="s"/>
      <c r="M44" s="238" t="s"/>
      <c r="N44" s="238" t="s"/>
      <c r="O44" s="238" t="s"/>
      <c r="P44" s="238" t="s"/>
      <c r="Q44" s="238" t="s"/>
      <c r="R44" s="238" t="s"/>
      <c r="S44" s="238" t="s"/>
      <c r="T44" s="238" t="s"/>
      <c r="U44" s="238" t="s"/>
      <c r="V44" s="238" t="s"/>
      <c r="W44" s="238">
        <f>=IFERROR(SUM(Y44:CH44),"")</f>
        <v>0</v>
      </c>
      <c r="X44" s="238">
        <f>=(F44+K44)-W44</f>
        <v>0</v>
      </c>
      <c r="Y44" s="241" t="s"/>
      <c r="Z44" s="238" t="s"/>
      <c r="AA44" s="241" t="s"/>
      <c r="AB44" s="238" t="s"/>
      <c r="AC44" s="241" t="s"/>
      <c r="AD44" s="238" t="s"/>
      <c r="AE44" s="241" t="s"/>
      <c r="AF44" s="238" t="s"/>
      <c r="AG44" s="241" t="s"/>
      <c r="AH44" s="238" t="s"/>
      <c r="AI44" s="241" t="s"/>
      <c r="AJ44" s="238" t="s"/>
      <c r="AK44" s="241" t="s"/>
      <c r="AL44" s="238" t="s"/>
      <c r="AM44" s="241" t="s"/>
      <c r="AN44" s="238" t="s"/>
      <c r="AO44" s="241" t="s"/>
      <c r="AP44" s="238" t="s"/>
      <c r="AQ44" s="241" t="s"/>
      <c r="AR44" s="238" t="s"/>
      <c r="AS44" s="241" t="s"/>
      <c r="AT44" s="238" t="s"/>
      <c r="AU44" s="241" t="s"/>
      <c r="AV44" s="238" t="s"/>
      <c r="AW44" s="241" t="s"/>
      <c r="AX44" s="238" t="s"/>
      <c r="AY44" s="241" t="s"/>
      <c r="AZ44" s="238" t="s"/>
      <c r="BA44" s="241" t="s"/>
      <c r="BB44" s="238" t="s"/>
      <c r="BC44" s="241" t="s"/>
      <c r="BD44" s="238" t="s"/>
      <c r="BE44" s="241" t="s"/>
      <c r="BF44" s="238" t="s"/>
      <c r="BG44" s="241" t="s"/>
      <c r="BH44" s="238" t="s"/>
      <c r="BI44" s="241" t="s"/>
      <c r="BJ44" s="238" t="s"/>
      <c r="BK44" s="241" t="s"/>
      <c r="BL44" s="238" t="s"/>
      <c r="BM44" s="241" t="s"/>
      <c r="BN44" s="238" t="s"/>
      <c r="BO44" s="241" t="s"/>
      <c r="BP44" s="238" t="s"/>
      <c r="BQ44" s="241" t="s"/>
      <c r="BR44" s="238" t="s"/>
      <c r="BS44" s="241" t="s"/>
      <c r="BT44" s="238" t="s"/>
      <c r="BU44" s="241" t="s"/>
      <c r="BV44" s="238" t="s"/>
      <c r="BW44" s="241" t="s"/>
      <c r="BX44" s="238" t="s"/>
      <c r="BY44" s="241" t="s"/>
      <c r="BZ44" s="238" t="s"/>
      <c r="CA44" s="241" t="s"/>
      <c r="CB44" s="238" t="s"/>
      <c r="CC44" s="241" t="s"/>
      <c r="CD44" s="238" t="s"/>
      <c r="CE44" s="241" t="s"/>
      <c r="CF44" s="238" t="s"/>
      <c r="CG44" s="241" t="s"/>
      <c r="CH44" s="238" t="s"/>
    </row>
    <row r="45" spans="1:86" s="694" customFormat="1" customHeight="1">
      <c r="A45" s="249" t="s"/>
      <c r="B45" s="254" t="s"/>
      <c r="C45" s="238" t="s"/>
      <c r="D45" s="239" t="s"/>
      <c r="E45" s="240" t="s"/>
      <c r="F45" s="238" t="s"/>
      <c r="G45" s="238">
        <f>=F45*D45</f>
        <v>0</v>
      </c>
      <c r="H45" s="238" t="s"/>
      <c r="I45" s="238">
        <f>=H45-X45</f>
        <v>0</v>
      </c>
      <c r="J45" s="238">
        <f>=I45*E45</f>
        <v>0</v>
      </c>
      <c r="K45" s="238">
        <f>=SUM(L45:S45)</f>
        <v>0</v>
      </c>
      <c r="L45" s="238" t="s"/>
      <c r="M45" s="238" t="s"/>
      <c r="N45" s="238" t="s"/>
      <c r="O45" s="238" t="s"/>
      <c r="P45" s="238" t="s"/>
      <c r="Q45" s="238" t="s"/>
      <c r="R45" s="238" t="s"/>
      <c r="S45" s="238" t="s"/>
      <c r="T45" s="238" t="s"/>
      <c r="U45" s="238" t="s"/>
      <c r="V45" s="238" t="s"/>
      <c r="W45" s="238">
        <f>=IFERROR(SUM(Y45:CH45),"")</f>
        <v>0</v>
      </c>
      <c r="X45" s="238">
        <f>=(F45+K45)-W45</f>
        <v>0</v>
      </c>
      <c r="Y45" s="241" t="s"/>
      <c r="Z45" s="238" t="s"/>
      <c r="AA45" s="241" t="s"/>
      <c r="AB45" s="238" t="s"/>
      <c r="AC45" s="241" t="s"/>
      <c r="AD45" s="238" t="s"/>
      <c r="AE45" s="241" t="s"/>
      <c r="AF45" s="238" t="s"/>
      <c r="AG45" s="241" t="s"/>
      <c r="AH45" s="238" t="s"/>
      <c r="AI45" s="241" t="s"/>
      <c r="AJ45" s="238" t="s"/>
      <c r="AK45" s="241" t="s"/>
      <c r="AL45" s="238" t="s"/>
      <c r="AM45" s="241" t="s"/>
      <c r="AN45" s="238" t="s"/>
      <c r="AO45" s="241" t="s"/>
      <c r="AP45" s="238" t="s"/>
      <c r="AQ45" s="241" t="s"/>
      <c r="AR45" s="238" t="s"/>
      <c r="AS45" s="241" t="s"/>
      <c r="AT45" s="238" t="s"/>
      <c r="AU45" s="241" t="s"/>
      <c r="AV45" s="238" t="s"/>
      <c r="AW45" s="241" t="s"/>
      <c r="AX45" s="238" t="s"/>
      <c r="AY45" s="241" t="s"/>
      <c r="AZ45" s="238" t="s"/>
      <c r="BA45" s="241" t="s"/>
      <c r="BB45" s="238" t="s"/>
      <c r="BC45" s="241" t="s"/>
      <c r="BD45" s="238" t="s"/>
      <c r="BE45" s="241" t="s"/>
      <c r="BF45" s="238" t="s"/>
      <c r="BG45" s="241" t="s"/>
      <c r="BH45" s="238" t="s"/>
      <c r="BI45" s="241" t="s"/>
      <c r="BJ45" s="238" t="s"/>
      <c r="BK45" s="241" t="s"/>
      <c r="BL45" s="238" t="s"/>
      <c r="BM45" s="241" t="s"/>
      <c r="BN45" s="238" t="s"/>
      <c r="BO45" s="241" t="s"/>
      <c r="BP45" s="238" t="s"/>
      <c r="BQ45" s="241" t="s"/>
      <c r="BR45" s="238" t="s"/>
      <c r="BS45" s="241" t="s"/>
      <c r="BT45" s="238" t="s"/>
      <c r="BU45" s="241" t="s"/>
      <c r="BV45" s="238" t="s"/>
      <c r="BW45" s="241" t="s"/>
      <c r="BX45" s="238" t="s"/>
      <c r="BY45" s="241" t="s"/>
      <c r="BZ45" s="238" t="s"/>
      <c r="CA45" s="241" t="s"/>
      <c r="CB45" s="238" t="s"/>
      <c r="CC45" s="241" t="s"/>
      <c r="CD45" s="238" t="s"/>
      <c r="CE45" s="241" t="s"/>
      <c r="CF45" s="238" t="s"/>
      <c r="CG45" s="241" t="s"/>
      <c r="CH45" s="238" t="s"/>
    </row>
    <row r="46" spans="1:86" s="694" customFormat="1" customHeight="1">
      <c r="A46" s="249" t="s"/>
      <c r="B46" s="254" t="s"/>
      <c r="C46" s="238" t="s"/>
      <c r="D46" s="239" t="s"/>
      <c r="E46" s="240" t="s"/>
      <c r="F46" s="238" t="s"/>
      <c r="G46" s="238">
        <f>=F46*D46</f>
        <v>0</v>
      </c>
      <c r="H46" s="238" t="s"/>
      <c r="I46" s="238">
        <f>=H46-X46</f>
        <v>0</v>
      </c>
      <c r="J46" s="238">
        <f>=I46*E46</f>
        <v>0</v>
      </c>
      <c r="K46" s="238">
        <f>=SUM(L46:S46)</f>
        <v>0</v>
      </c>
      <c r="L46" s="238" t="s"/>
      <c r="M46" s="238" t="s"/>
      <c r="N46" s="238" t="s"/>
      <c r="O46" s="238" t="s"/>
      <c r="P46" s="238" t="s"/>
      <c r="Q46" s="238" t="s"/>
      <c r="R46" s="238" t="s"/>
      <c r="S46" s="238" t="s"/>
      <c r="T46" s="238" t="s"/>
      <c r="U46" s="238" t="s"/>
      <c r="V46" s="238" t="s"/>
      <c r="W46" s="238">
        <f>=IFERROR(SUM(Y46:CH46),"")</f>
        <v>0</v>
      </c>
      <c r="X46" s="238">
        <f>=(F46+K46)-W46</f>
        <v>0</v>
      </c>
      <c r="Y46" s="241" t="s"/>
      <c r="Z46" s="238" t="s"/>
      <c r="AA46" s="241" t="s"/>
      <c r="AB46" s="238" t="s"/>
      <c r="AC46" s="241" t="s"/>
      <c r="AD46" s="238" t="s"/>
      <c r="AE46" s="241" t="s"/>
      <c r="AF46" s="238" t="s"/>
      <c r="AG46" s="241" t="s"/>
      <c r="AH46" s="238" t="s"/>
      <c r="AI46" s="241" t="s"/>
      <c r="AJ46" s="238" t="s"/>
      <c r="AK46" s="241" t="s"/>
      <c r="AL46" s="238" t="s"/>
      <c r="AM46" s="241" t="s"/>
      <c r="AN46" s="238" t="s"/>
      <c r="AO46" s="241" t="s"/>
      <c r="AP46" s="238" t="s"/>
      <c r="AQ46" s="241" t="s"/>
      <c r="AR46" s="238" t="s"/>
      <c r="AS46" s="241" t="s"/>
      <c r="AT46" s="238" t="s"/>
      <c r="AU46" s="241" t="s"/>
      <c r="AV46" s="238" t="s"/>
      <c r="AW46" s="241" t="s"/>
      <c r="AX46" s="238" t="s"/>
      <c r="AY46" s="241" t="s"/>
      <c r="AZ46" s="238" t="s"/>
      <c r="BA46" s="241" t="s"/>
      <c r="BB46" s="238" t="s"/>
      <c r="BC46" s="241" t="s"/>
      <c r="BD46" s="238" t="s"/>
      <c r="BE46" s="241" t="s"/>
      <c r="BF46" s="238" t="s"/>
      <c r="BG46" s="241" t="s"/>
      <c r="BH46" s="238" t="s"/>
      <c r="BI46" s="241" t="s"/>
      <c r="BJ46" s="238" t="s"/>
      <c r="BK46" s="241" t="s"/>
      <c r="BL46" s="238" t="s"/>
      <c r="BM46" s="241" t="s"/>
      <c r="BN46" s="238" t="s"/>
      <c r="BO46" s="241" t="s"/>
      <c r="BP46" s="238" t="s"/>
      <c r="BQ46" s="241" t="s"/>
      <c r="BR46" s="238" t="s"/>
      <c r="BS46" s="241" t="s"/>
      <c r="BT46" s="238" t="s"/>
      <c r="BU46" s="241" t="s"/>
      <c r="BV46" s="238" t="s"/>
      <c r="BW46" s="241" t="s"/>
      <c r="BX46" s="238" t="s"/>
      <c r="BY46" s="241" t="s"/>
      <c r="BZ46" s="238" t="s"/>
      <c r="CA46" s="241" t="s"/>
      <c r="CB46" s="238" t="s"/>
      <c r="CC46" s="241" t="s"/>
      <c r="CD46" s="238" t="s"/>
      <c r="CE46" s="241" t="s"/>
      <c r="CF46" s="238" t="s"/>
      <c r="CG46" s="241" t="s"/>
      <c r="CH46" s="238" t="s"/>
    </row>
    <row r="47" spans="1:86" s="694" customFormat="1" customHeight="1">
      <c r="A47" s="249" t="s">
        <v>148</v>
      </c>
      <c r="B47" s="254" t="s">
        <v>312</v>
      </c>
      <c r="C47" s="238" t="s">
        <v>313</v>
      </c>
      <c r="D47" s="239" t="s"/>
      <c r="E47" s="240" t="s"/>
      <c r="F47" s="238" t="s"/>
      <c r="G47" s="238">
        <f>=F47*D47</f>
        <v>0</v>
      </c>
      <c r="H47" s="238" t="s"/>
      <c r="I47" s="238">
        <f>=H47-X47</f>
        <v>0</v>
      </c>
      <c r="J47" s="238">
        <f>=I47*E47</f>
        <v>0</v>
      </c>
      <c r="K47" s="238">
        <f>=SUM(L47:S47)</f>
        <v>0</v>
      </c>
      <c r="L47" s="238" t="s"/>
      <c r="M47" s="238" t="s"/>
      <c r="N47" s="238" t="s"/>
      <c r="O47" s="238" t="s"/>
      <c r="P47" s="238" t="s"/>
      <c r="Q47" s="238" t="s"/>
      <c r="R47" s="238" t="s"/>
      <c r="S47" s="238" t="s"/>
      <c r="T47" s="238" t="s"/>
      <c r="U47" s="238" t="s"/>
      <c r="V47" s="238" t="s"/>
      <c r="W47" s="238">
        <f>=IFERROR(SUM(Y47:CH47),"")</f>
        <v>0</v>
      </c>
      <c r="X47" s="238">
        <f>=(F47+K47)-W47</f>
        <v>0</v>
      </c>
      <c r="Y47" s="241" t="s"/>
      <c r="Z47" s="238" t="s"/>
      <c r="AA47" s="241" t="s"/>
      <c r="AB47" s="238" t="s"/>
      <c r="AC47" s="241" t="s"/>
      <c r="AD47" s="238" t="s"/>
      <c r="AE47" s="241" t="s"/>
      <c r="AF47" s="238" t="s"/>
      <c r="AG47" s="241" t="s"/>
      <c r="AH47" s="238" t="s"/>
      <c r="AI47" s="241" t="s"/>
      <c r="AJ47" s="238" t="s"/>
      <c r="AK47" s="241" t="s"/>
      <c r="AL47" s="238" t="s"/>
      <c r="AM47" s="241" t="s"/>
      <c r="AN47" s="238" t="s"/>
      <c r="AO47" s="241" t="s"/>
      <c r="AP47" s="238" t="s"/>
      <c r="AQ47" s="241" t="s"/>
      <c r="AR47" s="238" t="s"/>
      <c r="AS47" s="241" t="s"/>
      <c r="AT47" s="238" t="s"/>
      <c r="AU47" s="241" t="s"/>
      <c r="AV47" s="238" t="s"/>
      <c r="AW47" s="241" t="s"/>
      <c r="AX47" s="238" t="s"/>
      <c r="AY47" s="241" t="s"/>
      <c r="AZ47" s="238" t="s"/>
      <c r="BA47" s="241" t="s"/>
      <c r="BB47" s="238" t="s"/>
      <c r="BC47" s="241" t="s"/>
      <c r="BD47" s="238" t="s"/>
      <c r="BE47" s="241" t="s"/>
      <c r="BF47" s="238" t="s"/>
      <c r="BG47" s="241" t="s"/>
      <c r="BH47" s="238" t="s"/>
      <c r="BI47" s="241" t="s"/>
      <c r="BJ47" s="238" t="s"/>
      <c r="BK47" s="241" t="s"/>
      <c r="BL47" s="238" t="s"/>
      <c r="BM47" s="241" t="s"/>
      <c r="BN47" s="238" t="s"/>
      <c r="BO47" s="241" t="s"/>
      <c r="BP47" s="238" t="s"/>
      <c r="BQ47" s="241" t="s"/>
      <c r="BR47" s="238" t="s"/>
      <c r="BS47" s="241" t="s"/>
      <c r="BT47" s="238" t="s"/>
      <c r="BU47" s="241" t="s"/>
      <c r="BV47" s="238" t="s"/>
      <c r="BW47" s="241" t="s"/>
      <c r="BX47" s="238" t="s"/>
      <c r="BY47" s="241" t="s"/>
      <c r="BZ47" s="238" t="s"/>
      <c r="CA47" s="241" t="s"/>
      <c r="CB47" s="238" t="s"/>
      <c r="CC47" s="241" t="s"/>
      <c r="CD47" s="238" t="s"/>
      <c r="CE47" s="241" t="s"/>
      <c r="CF47" s="238" t="s"/>
      <c r="CG47" s="241" t="s"/>
      <c r="CH47" s="238" t="s"/>
    </row>
    <row r="48" spans="1:86" s="694" customFormat="1" customHeight="1">
      <c r="A48" s="249" t="s"/>
      <c r="B48" s="257" t="s">
        <v>314</v>
      </c>
      <c r="C48" s="248" t="s">
        <v>315</v>
      </c>
      <c r="D48" s="258" t="s"/>
      <c r="E48" s="259" t="s"/>
      <c r="F48" s="248" t="s"/>
      <c r="G48" s="248">
        <f>=F48*D48</f>
        <v>0</v>
      </c>
      <c r="H48" s="248" t="s"/>
      <c r="I48" s="248">
        <f>=H48-X48</f>
        <v>0</v>
      </c>
      <c r="J48" s="248">
        <f>=I48*E48</f>
        <v>0</v>
      </c>
      <c r="K48" s="248">
        <f>=SUM(L48:S48)</f>
        <v>0</v>
      </c>
      <c r="L48" s="248" t="s"/>
      <c r="M48" s="248" t="s"/>
      <c r="N48" s="248" t="s"/>
      <c r="O48" s="248" t="s"/>
      <c r="P48" s="248" t="s"/>
      <c r="Q48" s="248" t="s"/>
      <c r="R48" s="248" t="s"/>
      <c r="S48" s="248" t="s"/>
      <c r="T48" s="248" t="s"/>
      <c r="U48" s="248" t="s"/>
      <c r="V48" s="248" t="s"/>
      <c r="W48" s="248">
        <f>=IFERROR(SUM(Y48:CH48),"")</f>
        <v>0</v>
      </c>
      <c r="X48" s="248">
        <f>=(F48+K48)-W48</f>
        <v>0</v>
      </c>
      <c r="Y48" s="218" t="s"/>
      <c r="Z48" s="248" t="s"/>
      <c r="AA48" s="218" t="s"/>
      <c r="AB48" s="248" t="s"/>
      <c r="AC48" s="218" t="s"/>
      <c r="AD48" s="248" t="s"/>
      <c r="AE48" s="218" t="s"/>
      <c r="AF48" s="248" t="s"/>
      <c r="AG48" s="218" t="s"/>
      <c r="AH48" s="248" t="s"/>
      <c r="AI48" s="218" t="s"/>
      <c r="AJ48" s="248" t="s"/>
      <c r="AK48" s="218" t="s"/>
      <c r="AL48" s="248" t="s"/>
      <c r="AM48" s="218" t="s"/>
      <c r="AN48" s="248" t="s"/>
      <c r="AO48" s="218" t="s"/>
      <c r="AP48" s="248" t="s"/>
      <c r="AQ48" s="218" t="s"/>
      <c r="AR48" s="248" t="s"/>
      <c r="AS48" s="218" t="s"/>
      <c r="AT48" s="248" t="s"/>
      <c r="AU48" s="218" t="s"/>
      <c r="AV48" s="248" t="s"/>
      <c r="AW48" s="218" t="s"/>
      <c r="AX48" s="248" t="s"/>
      <c r="AY48" s="218" t="s"/>
      <c r="AZ48" s="248" t="s"/>
      <c r="BA48" s="218" t="s"/>
      <c r="BB48" s="248" t="s"/>
      <c r="BC48" s="218" t="s"/>
      <c r="BD48" s="248" t="s"/>
      <c r="BE48" s="218" t="s"/>
      <c r="BF48" s="248" t="s"/>
      <c r="BG48" s="218" t="s"/>
      <c r="BH48" s="248" t="s"/>
      <c r="BI48" s="218" t="s"/>
      <c r="BJ48" s="248" t="s"/>
      <c r="BK48" s="218" t="s"/>
      <c r="BL48" s="248" t="s"/>
      <c r="BM48" s="218" t="s"/>
      <c r="BN48" s="248" t="s"/>
      <c r="BO48" s="218" t="s"/>
      <c r="BP48" s="248" t="s"/>
      <c r="BQ48" s="218" t="s"/>
      <c r="BR48" s="248" t="s"/>
      <c r="BS48" s="218" t="s"/>
      <c r="BT48" s="248" t="s"/>
      <c r="BU48" s="218" t="s"/>
      <c r="BV48" s="248" t="s"/>
      <c r="BW48" s="218" t="s"/>
      <c r="BX48" s="248" t="s"/>
      <c r="BY48" s="218" t="s"/>
      <c r="BZ48" s="248" t="s"/>
      <c r="CA48" s="218" t="s"/>
      <c r="CB48" s="248" t="s"/>
      <c r="CC48" s="218" t="s"/>
      <c r="CD48" s="248" t="s"/>
      <c r="CE48" s="218" t="s"/>
      <c r="CF48" s="248" t="s"/>
      <c r="CG48" s="218" t="s"/>
      <c r="CH48" s="248" t="s"/>
    </row>
    <row r="49" spans="1:86" s="695" customFormat="1" customHeight="1">
      <c r="A49" s="256" t="s">
        <v>149</v>
      </c>
      <c r="B49" s="260" t="s">
        <v>316</v>
      </c>
      <c r="C49" s="232" t="s">
        <v>317</v>
      </c>
      <c r="D49" s="233" t="s"/>
      <c r="E49" s="261" t="s"/>
      <c r="F49" s="262" t="s"/>
      <c r="G49" s="262">
        <f>=F49*D49</f>
        <v>0</v>
      </c>
      <c r="H49" s="262" t="s"/>
      <c r="I49" s="262">
        <f>=H49-X49</f>
        <v>0</v>
      </c>
      <c r="J49" s="262">
        <f>=I49*E49</f>
        <v>0</v>
      </c>
      <c r="K49" s="262">
        <f>=SUM(L49:S49)</f>
        <v>0</v>
      </c>
      <c r="L49" s="262" t="s"/>
      <c r="M49" s="262" t="s"/>
      <c r="N49" s="262" t="s"/>
      <c r="O49" s="262" t="s"/>
      <c r="P49" s="262" t="s"/>
      <c r="Q49" s="262" t="s"/>
      <c r="R49" s="262" t="s"/>
      <c r="S49" s="262" t="s"/>
      <c r="T49" s="262" t="s"/>
      <c r="U49" s="262" t="s"/>
      <c r="V49" s="262" t="s"/>
      <c r="W49" s="262">
        <f>=IFERROR(SUM(Y49:CH49),"")</f>
        <v>0</v>
      </c>
      <c r="X49" s="262">
        <f>=(F49+K49)-W49</f>
        <v>0</v>
      </c>
      <c r="Y49" s="263" t="s"/>
      <c r="Z49" s="232" t="s"/>
      <c r="AA49" s="247" t="s"/>
      <c r="AB49" s="232" t="s"/>
      <c r="AC49" s="247" t="s"/>
      <c r="AD49" s="232" t="s"/>
      <c r="AE49" s="247" t="s"/>
      <c r="AF49" s="232" t="s"/>
      <c r="AG49" s="247" t="s"/>
      <c r="AH49" s="232" t="s"/>
      <c r="AI49" s="247" t="s"/>
      <c r="AJ49" s="232" t="s"/>
      <c r="AK49" s="247" t="s"/>
      <c r="AL49" s="232" t="s"/>
      <c r="AM49" s="247" t="s"/>
      <c r="AN49" s="232" t="s"/>
      <c r="AO49" s="247" t="s"/>
      <c r="AP49" s="232" t="s"/>
      <c r="AQ49" s="247" t="s"/>
      <c r="AR49" s="232" t="s"/>
      <c r="AS49" s="247" t="s"/>
      <c r="AT49" s="232" t="s"/>
      <c r="AU49" s="247" t="s"/>
      <c r="AV49" s="232" t="s"/>
      <c r="AW49" s="247" t="s"/>
      <c r="AX49" s="232" t="s"/>
      <c r="AY49" s="247" t="s"/>
      <c r="AZ49" s="232" t="s"/>
      <c r="BA49" s="247" t="s"/>
      <c r="BB49" s="232" t="s"/>
      <c r="BC49" s="247" t="s"/>
      <c r="BD49" s="232" t="s"/>
      <c r="BE49" s="247" t="s"/>
      <c r="BF49" s="232" t="s"/>
      <c r="BG49" s="247" t="s"/>
      <c r="BH49" s="232" t="s"/>
      <c r="BI49" s="247" t="s"/>
      <c r="BJ49" s="232" t="s"/>
      <c r="BK49" s="247" t="s"/>
      <c r="BL49" s="232" t="s"/>
      <c r="BM49" s="247" t="s"/>
      <c r="BN49" s="232" t="s"/>
      <c r="BO49" s="247" t="s"/>
      <c r="BP49" s="232" t="s"/>
      <c r="BQ49" s="247" t="s"/>
      <c r="BR49" s="232" t="s"/>
      <c r="BS49" s="247" t="s"/>
      <c r="BT49" s="232" t="s"/>
      <c r="BU49" s="247" t="s"/>
      <c r="BV49" s="232" t="s"/>
      <c r="BW49" s="247" t="s"/>
      <c r="BX49" s="232" t="s"/>
      <c r="BY49" s="247" t="s"/>
      <c r="BZ49" s="232" t="s"/>
      <c r="CA49" s="247" t="s"/>
      <c r="CB49" s="232" t="s"/>
      <c r="CC49" s="247" t="s"/>
      <c r="CD49" s="232" t="s"/>
      <c r="CE49" s="247" t="s"/>
      <c r="CF49" s="232" t="s"/>
      <c r="CG49" s="247" t="s"/>
      <c r="CH49" s="232" t="s"/>
    </row>
    <row r="50" spans="1:86" s="694" customFormat="1" customHeight="1">
      <c r="A50" s="249" t="s"/>
      <c r="B50" s="254" t="s"/>
      <c r="C50" s="238" t="s"/>
      <c r="D50" s="239" t="s"/>
      <c r="E50" s="264" t="s"/>
      <c r="F50" s="265" t="s"/>
      <c r="G50" s="265">
        <f>=F50*D50</f>
        <v>0</v>
      </c>
      <c r="H50" s="265" t="s"/>
      <c r="I50" s="265">
        <f>=H50-X50</f>
        <v>0</v>
      </c>
      <c r="J50" s="265">
        <f>=I50*E50</f>
        <v>0</v>
      </c>
      <c r="K50" s="265">
        <f>=SUM(L50:S50)</f>
        <v>0</v>
      </c>
      <c r="L50" s="265" t="s"/>
      <c r="M50" s="265" t="s"/>
      <c r="N50" s="265" t="s"/>
      <c r="O50" s="265" t="s"/>
      <c r="P50" s="265" t="s"/>
      <c r="Q50" s="265" t="s"/>
      <c r="R50" s="265" t="s"/>
      <c r="S50" s="265" t="s"/>
      <c r="T50" s="265" t="s"/>
      <c r="U50" s="265" t="s"/>
      <c r="V50" s="265" t="s"/>
      <c r="W50" s="265">
        <f>=IFERROR(SUM(Y50:CH50),"")</f>
        <v>0</v>
      </c>
      <c r="X50" s="265">
        <f>=(F50+K50)-W50</f>
        <v>0</v>
      </c>
      <c r="Y50" s="266" t="s"/>
      <c r="Z50" s="238" t="s"/>
      <c r="AA50" s="241" t="s"/>
      <c r="AB50" s="238" t="s"/>
      <c r="AC50" s="241" t="s"/>
      <c r="AD50" s="238" t="s"/>
      <c r="AE50" s="241" t="s"/>
      <c r="AF50" s="238" t="s"/>
      <c r="AG50" s="241" t="s"/>
      <c r="AH50" s="238" t="s"/>
      <c r="AI50" s="241" t="s"/>
      <c r="AJ50" s="238" t="s"/>
      <c r="AK50" s="241" t="s"/>
      <c r="AL50" s="238" t="s"/>
      <c r="AM50" s="241" t="s"/>
      <c r="AN50" s="238" t="s"/>
      <c r="AO50" s="241" t="s"/>
      <c r="AP50" s="238" t="s"/>
      <c r="AQ50" s="241" t="s"/>
      <c r="AR50" s="238" t="s"/>
      <c r="AS50" s="241" t="s"/>
      <c r="AT50" s="238" t="s"/>
      <c r="AU50" s="241" t="s"/>
      <c r="AV50" s="238" t="s"/>
      <c r="AW50" s="241" t="s"/>
      <c r="AX50" s="238" t="s"/>
      <c r="AY50" s="241" t="s"/>
      <c r="AZ50" s="238" t="s"/>
      <c r="BA50" s="241" t="s"/>
      <c r="BB50" s="238" t="s"/>
      <c r="BC50" s="241" t="s"/>
      <c r="BD50" s="238" t="s"/>
      <c r="BE50" s="241" t="s"/>
      <c r="BF50" s="238" t="s"/>
      <c r="BG50" s="241" t="s"/>
      <c r="BH50" s="238" t="s"/>
      <c r="BI50" s="241" t="s"/>
      <c r="BJ50" s="238" t="s"/>
      <c r="BK50" s="241" t="s"/>
      <c r="BL50" s="238" t="s"/>
      <c r="BM50" s="241" t="s"/>
      <c r="BN50" s="238" t="s"/>
      <c r="BO50" s="241" t="s"/>
      <c r="BP50" s="238" t="s"/>
      <c r="BQ50" s="241" t="s"/>
      <c r="BR50" s="238" t="s"/>
      <c r="BS50" s="241" t="s"/>
      <c r="BT50" s="238" t="s"/>
      <c r="BU50" s="241" t="s"/>
      <c r="BV50" s="238" t="s"/>
      <c r="BW50" s="241" t="s"/>
      <c r="BX50" s="238" t="s"/>
      <c r="BY50" s="241" t="s"/>
      <c r="BZ50" s="238" t="s"/>
      <c r="CA50" s="241" t="s"/>
      <c r="CB50" s="238" t="s"/>
      <c r="CC50" s="241" t="s"/>
      <c r="CD50" s="238" t="s"/>
      <c r="CE50" s="241" t="s"/>
      <c r="CF50" s="238" t="s"/>
      <c r="CG50" s="241" t="s"/>
      <c r="CH50" s="238" t="s"/>
    </row>
    <row r="51" spans="1:86" s="694" customFormat="1" customHeight="1">
      <c r="A51" s="249" t="s"/>
      <c r="B51" s="254" t="s"/>
      <c r="C51" s="238" t="s"/>
      <c r="D51" s="239" t="s"/>
      <c r="E51" s="264" t="s"/>
      <c r="F51" s="265" t="s"/>
      <c r="G51" s="265">
        <f>=F51*D51</f>
        <v>0</v>
      </c>
      <c r="H51" s="265" t="s"/>
      <c r="I51" s="265">
        <f>=H51-X51</f>
        <v>0</v>
      </c>
      <c r="J51" s="265">
        <f>=I51*E51</f>
        <v>0</v>
      </c>
      <c r="K51" s="265">
        <f>=SUM(L51:S51)</f>
        <v>0</v>
      </c>
      <c r="L51" s="265" t="s"/>
      <c r="M51" s="265" t="s"/>
      <c r="N51" s="265" t="s"/>
      <c r="O51" s="265" t="s"/>
      <c r="P51" s="265" t="s"/>
      <c r="Q51" s="265" t="s"/>
      <c r="R51" s="265" t="s"/>
      <c r="S51" s="265" t="s"/>
      <c r="T51" s="265" t="s"/>
      <c r="U51" s="265" t="s"/>
      <c r="V51" s="265" t="s"/>
      <c r="W51" s="265">
        <f>=IFERROR(SUM(Y51:CH51),"")</f>
        <v>0</v>
      </c>
      <c r="X51" s="265">
        <f>=(F51+K51)-W51</f>
        <v>0</v>
      </c>
      <c r="Y51" s="266" t="s"/>
      <c r="Z51" s="238" t="s"/>
      <c r="AA51" s="241" t="s"/>
      <c r="AB51" s="238" t="s"/>
      <c r="AC51" s="241" t="s"/>
      <c r="AD51" s="238" t="s"/>
      <c r="AE51" s="241" t="s"/>
      <c r="AF51" s="238" t="s"/>
      <c r="AG51" s="241" t="s"/>
      <c r="AH51" s="238" t="s"/>
      <c r="AI51" s="241" t="s"/>
      <c r="AJ51" s="238" t="s"/>
      <c r="AK51" s="241" t="s"/>
      <c r="AL51" s="238" t="s"/>
      <c r="AM51" s="241" t="s"/>
      <c r="AN51" s="238" t="s"/>
      <c r="AO51" s="241" t="s"/>
      <c r="AP51" s="238" t="s"/>
      <c r="AQ51" s="241" t="s"/>
      <c r="AR51" s="238" t="s"/>
      <c r="AS51" s="241" t="s"/>
      <c r="AT51" s="238" t="s"/>
      <c r="AU51" s="241" t="s"/>
      <c r="AV51" s="238" t="s"/>
      <c r="AW51" s="241" t="s"/>
      <c r="AX51" s="238" t="s"/>
      <c r="AY51" s="241" t="s"/>
      <c r="AZ51" s="238" t="s"/>
      <c r="BA51" s="241" t="s"/>
      <c r="BB51" s="238" t="s"/>
      <c r="BC51" s="241" t="s"/>
      <c r="BD51" s="238" t="s"/>
      <c r="BE51" s="241" t="s"/>
      <c r="BF51" s="238" t="s"/>
      <c r="BG51" s="241" t="s"/>
      <c r="BH51" s="238" t="s"/>
      <c r="BI51" s="241" t="s"/>
      <c r="BJ51" s="238" t="s"/>
      <c r="BK51" s="241" t="s"/>
      <c r="BL51" s="238" t="s"/>
      <c r="BM51" s="241" t="s"/>
      <c r="BN51" s="238" t="s"/>
      <c r="BO51" s="241" t="s"/>
      <c r="BP51" s="238" t="s"/>
      <c r="BQ51" s="241" t="s"/>
      <c r="BR51" s="238" t="s"/>
      <c r="BS51" s="241" t="s"/>
      <c r="BT51" s="238" t="s"/>
      <c r="BU51" s="241" t="s"/>
      <c r="BV51" s="238" t="s"/>
      <c r="BW51" s="241" t="s"/>
      <c r="BX51" s="238" t="s"/>
      <c r="BY51" s="241" t="s"/>
      <c r="BZ51" s="238" t="s"/>
      <c r="CA51" s="241" t="s"/>
      <c r="CB51" s="238" t="s"/>
      <c r="CC51" s="241" t="s"/>
      <c r="CD51" s="238" t="s"/>
      <c r="CE51" s="241" t="s"/>
      <c r="CF51" s="238" t="s"/>
      <c r="CG51" s="241" t="s"/>
      <c r="CH51" s="238" t="s"/>
    </row>
    <row r="52" spans="1:86" s="694" customFormat="1" customHeight="1">
      <c r="A52" s="249" t="s"/>
      <c r="B52" s="254" t="s"/>
      <c r="C52" s="238" t="s"/>
      <c r="D52" s="239" t="s"/>
      <c r="E52" s="267" t="s"/>
      <c r="F52" s="268" t="s"/>
      <c r="G52" s="268">
        <f>=F52*D52</f>
        <v>0</v>
      </c>
      <c r="H52" s="268" t="s"/>
      <c r="I52" s="268">
        <f>=H52-X52</f>
        <v>0</v>
      </c>
      <c r="J52" s="268">
        <f>=I52*E52</f>
        <v>0</v>
      </c>
      <c r="K52" s="268">
        <f>=SUM(L52:S52)</f>
        <v>0</v>
      </c>
      <c r="L52" s="268" t="s"/>
      <c r="M52" s="268" t="s"/>
      <c r="N52" s="268" t="s"/>
      <c r="O52" s="268" t="s"/>
      <c r="P52" s="268" t="s"/>
      <c r="Q52" s="268" t="s"/>
      <c r="R52" s="268" t="s"/>
      <c r="S52" s="268" t="s"/>
      <c r="T52" s="268" t="s"/>
      <c r="U52" s="268" t="s"/>
      <c r="V52" s="268" t="s"/>
      <c r="W52" s="268">
        <f>=IFERROR(SUM(Y52:CH52),"")</f>
        <v>0</v>
      </c>
      <c r="X52" s="268">
        <f>=(F52+K52)-W52</f>
        <v>0</v>
      </c>
      <c r="Y52" s="266" t="s"/>
      <c r="Z52" s="238" t="s"/>
      <c r="AA52" s="241" t="s"/>
      <c r="AB52" s="238" t="s"/>
      <c r="AC52" s="241" t="s"/>
      <c r="AD52" s="238" t="s"/>
      <c r="AE52" s="241" t="s"/>
      <c r="AF52" s="238" t="s"/>
      <c r="AG52" s="241" t="s"/>
      <c r="AH52" s="238" t="s"/>
      <c r="AI52" s="241" t="s"/>
      <c r="AJ52" s="238" t="s"/>
      <c r="AK52" s="241" t="s"/>
      <c r="AL52" s="238" t="s"/>
      <c r="AM52" s="241" t="s"/>
      <c r="AN52" s="238" t="s"/>
      <c r="AO52" s="241" t="s"/>
      <c r="AP52" s="238" t="s"/>
      <c r="AQ52" s="241" t="s"/>
      <c r="AR52" s="238" t="s"/>
      <c r="AS52" s="241" t="s"/>
      <c r="AT52" s="238" t="s"/>
      <c r="AU52" s="241" t="s"/>
      <c r="AV52" s="238" t="s"/>
      <c r="AW52" s="241" t="s"/>
      <c r="AX52" s="238" t="s"/>
      <c r="AY52" s="241" t="s"/>
      <c r="AZ52" s="238" t="s"/>
      <c r="BA52" s="241" t="s"/>
      <c r="BB52" s="238" t="s"/>
      <c r="BC52" s="241" t="s"/>
      <c r="BD52" s="238" t="s"/>
      <c r="BE52" s="241" t="s"/>
      <c r="BF52" s="238" t="s"/>
      <c r="BG52" s="241" t="s"/>
      <c r="BH52" s="238" t="s"/>
      <c r="BI52" s="241" t="s"/>
      <c r="BJ52" s="238" t="s"/>
      <c r="BK52" s="241" t="s"/>
      <c r="BL52" s="238" t="s"/>
      <c r="BM52" s="241" t="s"/>
      <c r="BN52" s="238" t="s"/>
      <c r="BO52" s="241" t="s"/>
      <c r="BP52" s="238" t="s"/>
      <c r="BQ52" s="241" t="s"/>
      <c r="BR52" s="238" t="s"/>
      <c r="BS52" s="241" t="s"/>
      <c r="BT52" s="238" t="s"/>
      <c r="BU52" s="241" t="s"/>
      <c r="BV52" s="238" t="s"/>
      <c r="BW52" s="241" t="s"/>
      <c r="BX52" s="238" t="s"/>
      <c r="BY52" s="241" t="s"/>
      <c r="BZ52" s="238" t="s"/>
      <c r="CA52" s="241" t="s"/>
      <c r="CB52" s="238" t="s"/>
      <c r="CC52" s="241" t="s"/>
      <c r="CD52" s="238" t="s"/>
      <c r="CE52" s="241" t="s"/>
      <c r="CF52" s="238" t="s"/>
      <c r="CG52" s="241" t="s"/>
      <c r="CH52" s="238" t="s"/>
    </row>
    <row r="53" spans="1:86" s="694" customFormat="1" customHeight="1">
      <c r="A53" s="249" t="s"/>
      <c r="B53" s="254" t="s"/>
      <c r="C53" s="238" t="s"/>
      <c r="D53" s="269" t="s"/>
      <c r="E53" s="270" t="s"/>
      <c r="F53" s="265" t="s"/>
      <c r="G53" s="265">
        <f>=F53*D53</f>
        <v>0</v>
      </c>
      <c r="H53" s="265" t="s"/>
      <c r="I53" s="265">
        <f>=H53-X53</f>
        <v>0</v>
      </c>
      <c r="J53" s="265">
        <f>=I53*E53</f>
        <v>0</v>
      </c>
      <c r="K53" s="265">
        <f>=SUM(L53:S53)</f>
        <v>0</v>
      </c>
      <c r="L53" s="265" t="s"/>
      <c r="M53" s="265" t="s"/>
      <c r="N53" s="265" t="s"/>
      <c r="O53" s="265" t="s"/>
      <c r="P53" s="265" t="s"/>
      <c r="Q53" s="265" t="s"/>
      <c r="R53" s="265" t="s"/>
      <c r="S53" s="265" t="s"/>
      <c r="T53" s="265" t="s"/>
      <c r="U53" s="265" t="s"/>
      <c r="V53" s="265" t="s"/>
      <c r="W53" s="265">
        <f>=IFERROR(SUM(Y53:CH53),"")</f>
        <v>0</v>
      </c>
      <c r="X53" s="265">
        <f>=(F53+K53)-W53</f>
        <v>0</v>
      </c>
      <c r="Y53" s="266" t="s"/>
      <c r="Z53" s="238" t="s"/>
      <c r="AA53" s="241" t="s"/>
      <c r="AB53" s="238" t="s"/>
      <c r="AC53" s="241" t="s"/>
      <c r="AD53" s="238" t="s"/>
      <c r="AE53" s="241" t="s"/>
      <c r="AF53" s="238" t="s"/>
      <c r="AG53" s="241" t="s"/>
      <c r="AH53" s="238" t="s"/>
      <c r="AI53" s="241" t="s"/>
      <c r="AJ53" s="238" t="s"/>
      <c r="AK53" s="241" t="s"/>
      <c r="AL53" s="238" t="s"/>
      <c r="AM53" s="241" t="s"/>
      <c r="AN53" s="238" t="s"/>
      <c r="AO53" s="241" t="s"/>
      <c r="AP53" s="238" t="s"/>
      <c r="AQ53" s="241" t="s"/>
      <c r="AR53" s="238" t="s"/>
      <c r="AS53" s="241" t="s"/>
      <c r="AT53" s="238" t="s"/>
      <c r="AU53" s="241" t="s"/>
      <c r="AV53" s="238" t="s"/>
      <c r="AW53" s="241" t="s"/>
      <c r="AX53" s="238" t="s"/>
      <c r="AY53" s="241" t="s"/>
      <c r="AZ53" s="238" t="s"/>
      <c r="BA53" s="241" t="s"/>
      <c r="BB53" s="238" t="s"/>
      <c r="BC53" s="241" t="s"/>
      <c r="BD53" s="238" t="s"/>
      <c r="BE53" s="241" t="s"/>
      <c r="BF53" s="238" t="s"/>
      <c r="BG53" s="241" t="s"/>
      <c r="BH53" s="238" t="s"/>
      <c r="BI53" s="241" t="s"/>
      <c r="BJ53" s="238" t="s"/>
      <c r="BK53" s="241" t="s"/>
      <c r="BL53" s="238" t="s"/>
      <c r="BM53" s="241" t="s"/>
      <c r="BN53" s="238" t="s"/>
      <c r="BO53" s="241" t="s"/>
      <c r="BP53" s="238" t="s"/>
      <c r="BQ53" s="241" t="s"/>
      <c r="BR53" s="238" t="s"/>
      <c r="BS53" s="241" t="s"/>
      <c r="BT53" s="238" t="s"/>
      <c r="BU53" s="241" t="s"/>
      <c r="BV53" s="238" t="s"/>
      <c r="BW53" s="241" t="s"/>
      <c r="BX53" s="238" t="s"/>
      <c r="BY53" s="241" t="s"/>
      <c r="BZ53" s="238" t="s"/>
      <c r="CA53" s="241" t="s"/>
      <c r="CB53" s="238" t="s"/>
      <c r="CC53" s="241" t="s"/>
      <c r="CD53" s="238" t="s"/>
      <c r="CE53" s="241" t="s"/>
      <c r="CF53" s="238" t="s"/>
      <c r="CG53" s="241" t="s"/>
      <c r="CH53" s="238" t="s"/>
    </row>
    <row r="54" spans="1:86" s="694" customFormat="1" customHeight="1">
      <c r="A54" s="249" t="s"/>
      <c r="B54" s="254" t="s"/>
      <c r="C54" s="238" t="s"/>
      <c r="D54" s="239" t="s"/>
      <c r="E54" s="253" t="s"/>
      <c r="F54" s="236" t="s"/>
      <c r="G54" s="236">
        <f>=F54*D54</f>
        <v>0</v>
      </c>
      <c r="H54" s="236" t="s"/>
      <c r="I54" s="236">
        <f>=H54-X54</f>
        <v>0</v>
      </c>
      <c r="J54" s="236">
        <f>=I54*E54</f>
        <v>0</v>
      </c>
      <c r="K54" s="236">
        <f>=SUM(L54:S54)</f>
        <v>0</v>
      </c>
      <c r="L54" s="236" t="s"/>
      <c r="M54" s="236" t="s"/>
      <c r="N54" s="236" t="s"/>
      <c r="O54" s="236" t="s"/>
      <c r="P54" s="236" t="s"/>
      <c r="Q54" s="236" t="s"/>
      <c r="R54" s="236" t="s"/>
      <c r="S54" s="236" t="s"/>
      <c r="T54" s="236" t="s"/>
      <c r="U54" s="236" t="s"/>
      <c r="V54" s="236" t="s"/>
      <c r="W54" s="236">
        <f>=IFERROR(SUM(Y54:CH54),"")</f>
        <v>0</v>
      </c>
      <c r="X54" s="236">
        <f>=(F54+K54)-W54</f>
        <v>0</v>
      </c>
      <c r="Y54" s="241" t="s"/>
      <c r="Z54" s="238" t="s"/>
      <c r="AA54" s="241" t="s"/>
      <c r="AB54" s="238" t="s"/>
      <c r="AC54" s="241" t="s"/>
      <c r="AD54" s="238" t="s"/>
      <c r="AE54" s="241" t="s"/>
      <c r="AF54" s="238" t="s"/>
      <c r="AG54" s="241" t="s"/>
      <c r="AH54" s="238" t="s"/>
      <c r="AI54" s="241" t="s"/>
      <c r="AJ54" s="238" t="s"/>
      <c r="AK54" s="241" t="s"/>
      <c r="AL54" s="238" t="s"/>
      <c r="AM54" s="241" t="s"/>
      <c r="AN54" s="238" t="s"/>
      <c r="AO54" s="241" t="s"/>
      <c r="AP54" s="238" t="s"/>
      <c r="AQ54" s="241" t="s"/>
      <c r="AR54" s="238" t="s"/>
      <c r="AS54" s="241" t="s"/>
      <c r="AT54" s="238" t="s"/>
      <c r="AU54" s="241" t="s"/>
      <c r="AV54" s="238" t="s"/>
      <c r="AW54" s="241" t="s"/>
      <c r="AX54" s="238" t="s"/>
      <c r="AY54" s="241" t="s"/>
      <c r="AZ54" s="238" t="s"/>
      <c r="BA54" s="241" t="s"/>
      <c r="BB54" s="238" t="s"/>
      <c r="BC54" s="241" t="s"/>
      <c r="BD54" s="238" t="s"/>
      <c r="BE54" s="241" t="s"/>
      <c r="BF54" s="238" t="s"/>
      <c r="BG54" s="241" t="s"/>
      <c r="BH54" s="238" t="s"/>
      <c r="BI54" s="241" t="s"/>
      <c r="BJ54" s="238" t="s"/>
      <c r="BK54" s="241" t="s"/>
      <c r="BL54" s="238" t="s"/>
      <c r="BM54" s="241" t="s"/>
      <c r="BN54" s="238" t="s"/>
      <c r="BO54" s="241" t="s"/>
      <c r="BP54" s="238" t="s"/>
      <c r="BQ54" s="241" t="s"/>
      <c r="BR54" s="238" t="s"/>
      <c r="BS54" s="241" t="s"/>
      <c r="BT54" s="238" t="s"/>
      <c r="BU54" s="241" t="s"/>
      <c r="BV54" s="238" t="s"/>
      <c r="BW54" s="241" t="s"/>
      <c r="BX54" s="238" t="s"/>
      <c r="BY54" s="241" t="s"/>
      <c r="BZ54" s="238" t="s"/>
      <c r="CA54" s="241" t="s"/>
      <c r="CB54" s="238" t="s"/>
      <c r="CC54" s="241" t="s"/>
      <c r="CD54" s="238" t="s"/>
      <c r="CE54" s="241" t="s"/>
      <c r="CF54" s="238" t="s"/>
      <c r="CG54" s="241" t="s"/>
      <c r="CH54" s="238" t="s"/>
    </row>
    <row r="55" spans="1:86" s="689" customFormat="1" customHeight="1">
      <c r="A55" s="249" t="s"/>
      <c r="B55" s="254" t="s">
        <v>318</v>
      </c>
      <c r="C55" s="238" t="s">
        <v>319</v>
      </c>
      <c r="D55" s="239" t="s"/>
      <c r="E55" s="240" t="s"/>
      <c r="F55" s="238" t="s"/>
      <c r="G55" s="238">
        <f>=F55*D55</f>
        <v>0</v>
      </c>
      <c r="H55" s="238" t="s"/>
      <c r="I55" s="238">
        <f>=H55-X55</f>
        <v>0</v>
      </c>
      <c r="J55" s="238">
        <f>=I55*E55</f>
        <v>0</v>
      </c>
      <c r="K55" s="238">
        <f>=SUM(L55:S55)</f>
        <v>0</v>
      </c>
      <c r="L55" s="238" t="s"/>
      <c r="M55" s="238" t="s"/>
      <c r="N55" s="238" t="s"/>
      <c r="O55" s="238" t="s"/>
      <c r="P55" s="238" t="s"/>
      <c r="Q55" s="238" t="s"/>
      <c r="R55" s="238" t="s"/>
      <c r="S55" s="238" t="s"/>
      <c r="T55" s="238" t="s"/>
      <c r="U55" s="238" t="s"/>
      <c r="V55" s="238" t="s"/>
      <c r="W55" s="238">
        <f>=IFERROR(SUM(Y55:CH55),"")</f>
        <v>0</v>
      </c>
      <c r="X55" s="238">
        <f>=(F55+K55)-W55</f>
        <v>0</v>
      </c>
      <c r="Y55" s="241" t="s"/>
      <c r="Z55" s="238" t="s"/>
      <c r="AA55" s="241" t="s"/>
      <c r="AB55" s="238" t="s"/>
      <c r="AC55" s="241" t="s"/>
      <c r="AD55" s="238" t="s"/>
      <c r="AE55" s="241" t="s"/>
      <c r="AF55" s="238" t="s"/>
      <c r="AG55" s="241" t="s"/>
      <c r="AH55" s="238" t="s"/>
      <c r="AI55" s="241" t="s"/>
      <c r="AJ55" s="238" t="s"/>
      <c r="AK55" s="241" t="s"/>
      <c r="AL55" s="238" t="s"/>
      <c r="AM55" s="241" t="s"/>
      <c r="AN55" s="238" t="s"/>
      <c r="AO55" s="241" t="s"/>
      <c r="AP55" s="238" t="s"/>
      <c r="AQ55" s="241" t="s"/>
      <c r="AR55" s="238" t="s"/>
      <c r="AS55" s="241" t="s"/>
      <c r="AT55" s="238" t="s"/>
      <c r="AU55" s="241" t="s"/>
      <c r="AV55" s="238" t="s"/>
      <c r="AW55" s="241" t="s"/>
      <c r="AX55" s="238" t="s"/>
      <c r="AY55" s="241" t="s"/>
      <c r="AZ55" s="238" t="s"/>
      <c r="BA55" s="241" t="s"/>
      <c r="BB55" s="238" t="s"/>
      <c r="BC55" s="241" t="s"/>
      <c r="BD55" s="238" t="s"/>
      <c r="BE55" s="241" t="s"/>
      <c r="BF55" s="238" t="s"/>
      <c r="BG55" s="241" t="s"/>
      <c r="BH55" s="238" t="s"/>
      <c r="BI55" s="241" t="s"/>
      <c r="BJ55" s="238" t="s"/>
      <c r="BK55" s="241" t="s"/>
      <c r="BL55" s="238" t="s"/>
      <c r="BM55" s="241" t="s"/>
      <c r="BN55" s="238" t="s"/>
      <c r="BO55" s="241" t="s"/>
      <c r="BP55" s="238" t="s"/>
      <c r="BQ55" s="241" t="s"/>
      <c r="BR55" s="238" t="s"/>
      <c r="BS55" s="241" t="s"/>
      <c r="BT55" s="238" t="s"/>
      <c r="BU55" s="241" t="s"/>
      <c r="BV55" s="238" t="s"/>
      <c r="BW55" s="241" t="s"/>
      <c r="BX55" s="238" t="s"/>
      <c r="BY55" s="241" t="s"/>
      <c r="BZ55" s="238" t="s"/>
      <c r="CA55" s="241" t="s"/>
      <c r="CB55" s="238" t="s"/>
      <c r="CC55" s="241" t="s"/>
      <c r="CD55" s="238" t="s"/>
      <c r="CE55" s="241" t="s"/>
      <c r="CF55" s="238" t="s"/>
      <c r="CG55" s="241" t="s"/>
      <c r="CH55" s="238" t="s"/>
    </row>
    <row r="56" spans="1:86" s="692" customFormat="1" customHeight="1">
      <c r="A56" s="255" t="s"/>
      <c r="B56" s="271" t="s"/>
      <c r="C56" s="243" t="s"/>
      <c r="D56" s="244" t="s"/>
      <c r="E56" s="245" t="s"/>
      <c r="F56" s="243" t="s"/>
      <c r="G56" s="243" t="s"/>
      <c r="H56" s="243" t="s"/>
      <c r="I56" s="243" t="s"/>
      <c r="J56" s="243" t="s"/>
      <c r="K56" s="243" t="s"/>
      <c r="L56" s="243" t="s"/>
      <c r="M56" s="243" t="s"/>
      <c r="N56" s="243" t="s"/>
      <c r="O56" s="243" t="s"/>
      <c r="P56" s="243" t="s"/>
      <c r="Q56" s="243" t="s"/>
      <c r="R56" s="243" t="s"/>
      <c r="S56" s="243" t="s"/>
      <c r="T56" s="243" t="s"/>
      <c r="U56" s="243" t="s"/>
      <c r="V56" s="243" t="s"/>
      <c r="W56" s="243">
        <f>=IFERROR(SUM(Y56:CH56),"")</f>
        <v>0</v>
      </c>
      <c r="X56" s="243">
        <f>=(F56+K56)-W56</f>
        <v>0</v>
      </c>
      <c r="Y56" s="246" t="s"/>
      <c r="Z56" s="243" t="s"/>
      <c r="AA56" s="246" t="s"/>
      <c r="AB56" s="243" t="s"/>
      <c r="AC56" s="246" t="s"/>
      <c r="AD56" s="243" t="s"/>
      <c r="AE56" s="246" t="s"/>
      <c r="AF56" s="243" t="s"/>
      <c r="AG56" s="246" t="s"/>
      <c r="AH56" s="243" t="s"/>
      <c r="AI56" s="246" t="s"/>
      <c r="AJ56" s="243" t="s"/>
      <c r="AK56" s="246" t="s"/>
      <c r="AL56" s="243" t="s"/>
      <c r="AM56" s="246" t="s"/>
      <c r="AN56" s="243" t="s"/>
      <c r="AO56" s="246" t="s"/>
      <c r="AP56" s="243" t="s"/>
      <c r="AQ56" s="246" t="s"/>
      <c r="AR56" s="243" t="s"/>
      <c r="AS56" s="246" t="s"/>
      <c r="AT56" s="243" t="s"/>
      <c r="AU56" s="246" t="s"/>
      <c r="AV56" s="243" t="s"/>
      <c r="AW56" s="246" t="s"/>
      <c r="AX56" s="243" t="s"/>
      <c r="AY56" s="246" t="s"/>
      <c r="AZ56" s="243" t="s"/>
      <c r="BA56" s="246" t="s"/>
      <c r="BB56" s="243" t="s"/>
      <c r="BC56" s="246" t="s"/>
      <c r="BD56" s="243" t="s"/>
      <c r="BE56" s="246" t="s"/>
      <c r="BF56" s="243" t="s"/>
      <c r="BG56" s="246" t="s"/>
      <c r="BH56" s="243" t="s"/>
      <c r="BI56" s="246" t="s"/>
      <c r="BJ56" s="243" t="s"/>
      <c r="BK56" s="246" t="s"/>
      <c r="BL56" s="243" t="s"/>
      <c r="BM56" s="246" t="s"/>
      <c r="BN56" s="243" t="s"/>
      <c r="BO56" s="246" t="s"/>
      <c r="BP56" s="243" t="s"/>
      <c r="BQ56" s="246" t="s"/>
      <c r="BR56" s="243" t="s"/>
      <c r="BS56" s="246" t="s"/>
      <c r="BT56" s="243" t="s"/>
      <c r="BU56" s="246" t="s"/>
      <c r="BV56" s="243" t="s"/>
      <c r="BW56" s="246" t="s"/>
      <c r="BX56" s="243" t="s"/>
      <c r="BY56" s="246" t="s"/>
      <c r="BZ56" s="243" t="s"/>
      <c r="CA56" s="246" t="s"/>
      <c r="CB56" s="243" t="s"/>
      <c r="CC56" s="246" t="s"/>
      <c r="CD56" s="243" t="s"/>
      <c r="CE56" s="246" t="s"/>
      <c r="CF56" s="243" t="s"/>
      <c r="CG56" s="246" t="s"/>
      <c r="CH56" s="243" t="s"/>
    </row>
    <row r="57" spans="1:86" s="693" customFormat="1" customHeight="1">
      <c r="A57" s="249" t="s">
        <v>150</v>
      </c>
      <c r="B57" s="251" t="s">
        <v>320</v>
      </c>
      <c r="C57" s="236" t="s">
        <v>321</v>
      </c>
      <c r="D57" s="252" t="s"/>
      <c r="E57" s="253" t="s"/>
      <c r="F57" s="236" t="s"/>
      <c r="G57" s="236">
        <f>=F57*D57</f>
        <v>0</v>
      </c>
      <c r="H57" s="236" t="s"/>
      <c r="I57" s="236">
        <f>=H57-X57</f>
        <v>0</v>
      </c>
      <c r="J57" s="236">
        <f>=I57*E57</f>
        <v>0</v>
      </c>
      <c r="K57" s="236">
        <f>=SUM(L57:S57)</f>
        <v>0</v>
      </c>
      <c r="L57" s="236" t="s"/>
      <c r="M57" s="236" t="s"/>
      <c r="N57" s="236" t="s"/>
      <c r="O57" s="236" t="s"/>
      <c r="P57" s="236" t="s"/>
      <c r="Q57" s="236" t="s"/>
      <c r="R57" s="236" t="s"/>
      <c r="S57" s="236" t="s"/>
      <c r="T57" s="236" t="s"/>
      <c r="U57" s="236" t="s"/>
      <c r="V57" s="236" t="s"/>
      <c r="W57" s="236">
        <f>=IFERROR(SUM(Y57:CH57),"")</f>
        <v>0</v>
      </c>
      <c r="X57" s="236">
        <f>=(F57+K57)-W57</f>
        <v>0</v>
      </c>
      <c r="Y57" s="235" t="s"/>
      <c r="Z57" s="236" t="s"/>
      <c r="AA57" s="235" t="s"/>
      <c r="AB57" s="236" t="s"/>
      <c r="AC57" s="235" t="s"/>
      <c r="AD57" s="236" t="s"/>
      <c r="AE57" s="235" t="s"/>
      <c r="AF57" s="236" t="s"/>
      <c r="AG57" s="235" t="s"/>
      <c r="AH57" s="236" t="s"/>
      <c r="AI57" s="235" t="s"/>
      <c r="AJ57" s="236" t="s"/>
      <c r="AK57" s="235" t="s"/>
      <c r="AL57" s="236" t="s"/>
      <c r="AM57" s="235" t="s"/>
      <c r="AN57" s="236" t="s"/>
      <c r="AO57" s="235" t="s"/>
      <c r="AP57" s="236" t="s"/>
      <c r="AQ57" s="235" t="s"/>
      <c r="AR57" s="236" t="s"/>
      <c r="AS57" s="235" t="s"/>
      <c r="AT57" s="236" t="s"/>
      <c r="AU57" s="235" t="s"/>
      <c r="AV57" s="236" t="s"/>
      <c r="AW57" s="235" t="s"/>
      <c r="AX57" s="236" t="s"/>
      <c r="AY57" s="235" t="s"/>
      <c r="AZ57" s="236" t="s"/>
      <c r="BA57" s="235" t="s"/>
      <c r="BB57" s="236" t="s"/>
      <c r="BC57" s="235" t="s"/>
      <c r="BD57" s="236" t="s"/>
      <c r="BE57" s="235" t="s"/>
      <c r="BF57" s="236" t="s"/>
      <c r="BG57" s="235" t="s"/>
      <c r="BH57" s="236" t="s"/>
      <c r="BI57" s="235" t="s"/>
      <c r="BJ57" s="236" t="s"/>
      <c r="BK57" s="235" t="s"/>
      <c r="BL57" s="236" t="s"/>
      <c r="BM57" s="235" t="s"/>
      <c r="BN57" s="236" t="s"/>
      <c r="BO57" s="235" t="s"/>
      <c r="BP57" s="236" t="s"/>
      <c r="BQ57" s="235" t="s"/>
      <c r="BR57" s="236" t="s"/>
      <c r="BS57" s="235" t="s"/>
      <c r="BT57" s="236" t="s"/>
      <c r="BU57" s="235" t="s"/>
      <c r="BV57" s="236" t="s"/>
      <c r="BW57" s="235" t="s"/>
      <c r="BX57" s="236" t="s"/>
      <c r="BY57" s="235" t="s"/>
      <c r="BZ57" s="236" t="s"/>
      <c r="CA57" s="235" t="s"/>
      <c r="CB57" s="236" t="s"/>
      <c r="CC57" s="235" t="s"/>
      <c r="CD57" s="236" t="s"/>
      <c r="CE57" s="235" t="s"/>
      <c r="CF57" s="236" t="s"/>
      <c r="CG57" s="235" t="s"/>
      <c r="CH57" s="236" t="s"/>
    </row>
    <row r="58" spans="1:86" s="694" customFormat="1" customHeight="1">
      <c r="A58" s="249" t="s"/>
      <c r="B58" s="254" t="s">
        <v>322</v>
      </c>
      <c r="C58" s="238" t="s"/>
      <c r="D58" s="239" t="s"/>
      <c r="E58" s="240" t="s"/>
      <c r="F58" s="238" t="s"/>
      <c r="G58" s="238">
        <f>=F58*D58</f>
        <v>0</v>
      </c>
      <c r="H58" s="238" t="s"/>
      <c r="I58" s="238">
        <f>=H58-X58</f>
        <v>0</v>
      </c>
      <c r="J58" s="238">
        <f>=I58*E58</f>
        <v>0</v>
      </c>
      <c r="K58" s="238">
        <f>=SUM(L58:S58)</f>
        <v>0</v>
      </c>
      <c r="L58" s="238" t="s"/>
      <c r="M58" s="238" t="s"/>
      <c r="N58" s="238" t="s"/>
      <c r="O58" s="238" t="s"/>
      <c r="P58" s="238" t="s"/>
      <c r="Q58" s="238" t="s"/>
      <c r="R58" s="238" t="s"/>
      <c r="S58" s="238" t="s"/>
      <c r="T58" s="238" t="s"/>
      <c r="U58" s="238" t="s"/>
      <c r="V58" s="238" t="s"/>
      <c r="W58" s="238">
        <f>=IFERROR(SUM(Y58:CH58),"")</f>
        <v>0</v>
      </c>
      <c r="X58" s="238">
        <f>=(F58+K58)-W58</f>
        <v>0</v>
      </c>
      <c r="Y58" s="241" t="s"/>
      <c r="Z58" s="238" t="s"/>
      <c r="AA58" s="241" t="s"/>
      <c r="AB58" s="238" t="s"/>
      <c r="AC58" s="241" t="s"/>
      <c r="AD58" s="238" t="s"/>
      <c r="AE58" s="241" t="s"/>
      <c r="AF58" s="238" t="s"/>
      <c r="AG58" s="241" t="s"/>
      <c r="AH58" s="238" t="s"/>
      <c r="AI58" s="241" t="s"/>
      <c r="AJ58" s="238" t="s"/>
      <c r="AK58" s="241" t="s"/>
      <c r="AL58" s="238" t="s"/>
      <c r="AM58" s="241" t="s"/>
      <c r="AN58" s="238" t="s"/>
      <c r="AO58" s="241" t="s"/>
      <c r="AP58" s="238" t="s"/>
      <c r="AQ58" s="241" t="s"/>
      <c r="AR58" s="238" t="s"/>
      <c r="AS58" s="241" t="s"/>
      <c r="AT58" s="238" t="s"/>
      <c r="AU58" s="241" t="s"/>
      <c r="AV58" s="238" t="s"/>
      <c r="AW58" s="241" t="s"/>
      <c r="AX58" s="238" t="s"/>
      <c r="AY58" s="241" t="s"/>
      <c r="AZ58" s="238" t="s"/>
      <c r="BA58" s="241" t="s"/>
      <c r="BB58" s="238" t="s"/>
      <c r="BC58" s="241" t="s"/>
      <c r="BD58" s="238" t="s"/>
      <c r="BE58" s="241" t="s"/>
      <c r="BF58" s="238" t="s"/>
      <c r="BG58" s="241" t="s"/>
      <c r="BH58" s="238" t="s"/>
      <c r="BI58" s="241" t="s"/>
      <c r="BJ58" s="238" t="s"/>
      <c r="BK58" s="241" t="s"/>
      <c r="BL58" s="238" t="s"/>
      <c r="BM58" s="241" t="s"/>
      <c r="BN58" s="238" t="s"/>
      <c r="BO58" s="241" t="s"/>
      <c r="BP58" s="238" t="s"/>
      <c r="BQ58" s="241" t="s"/>
      <c r="BR58" s="238" t="s"/>
      <c r="BS58" s="241" t="s"/>
      <c r="BT58" s="238" t="s"/>
      <c r="BU58" s="241" t="s"/>
      <c r="BV58" s="238" t="s"/>
      <c r="BW58" s="241" t="s"/>
      <c r="BX58" s="238" t="s"/>
      <c r="BY58" s="241" t="s"/>
      <c r="BZ58" s="238" t="s"/>
      <c r="CA58" s="241" t="s"/>
      <c r="CB58" s="238" t="s"/>
      <c r="CC58" s="241" t="s"/>
      <c r="CD58" s="238" t="s"/>
      <c r="CE58" s="241" t="s"/>
      <c r="CF58" s="238" t="s"/>
      <c r="CG58" s="241" t="s"/>
      <c r="CH58" s="238" t="s"/>
    </row>
    <row r="59" spans="1:86" s="694" customFormat="1" customHeight="1">
      <c r="A59" s="249" t="s"/>
      <c r="B59" s="254" t="s"/>
      <c r="C59" s="238" t="s"/>
      <c r="D59" s="239" t="s"/>
      <c r="E59" s="240" t="s"/>
      <c r="F59" s="238" t="s"/>
      <c r="G59" s="238">
        <f>=F59*D59</f>
        <v>0</v>
      </c>
      <c r="H59" s="238" t="s"/>
      <c r="I59" s="238">
        <f>=H59-X59</f>
        <v>0</v>
      </c>
      <c r="J59" s="238">
        <f>=I59*E59</f>
        <v>0</v>
      </c>
      <c r="K59" s="238">
        <f>=SUM(L59:S59)</f>
        <v>0</v>
      </c>
      <c r="L59" s="238" t="s"/>
      <c r="M59" s="238" t="s"/>
      <c r="N59" s="238" t="s"/>
      <c r="O59" s="238" t="s"/>
      <c r="P59" s="238" t="s"/>
      <c r="Q59" s="238" t="s"/>
      <c r="R59" s="238" t="s"/>
      <c r="S59" s="238" t="s"/>
      <c r="T59" s="238" t="s"/>
      <c r="U59" s="238" t="s"/>
      <c r="V59" s="238" t="s"/>
      <c r="W59" s="238">
        <f>=IFERROR(SUM(Y59:CH59),"")</f>
        <v>0</v>
      </c>
      <c r="X59" s="238">
        <f>=(F59+K59)-W59</f>
        <v>0</v>
      </c>
      <c r="Y59" s="241" t="s"/>
      <c r="Z59" s="238" t="s"/>
      <c r="AA59" s="241" t="s"/>
      <c r="AB59" s="238" t="s"/>
      <c r="AC59" s="241" t="s"/>
      <c r="AD59" s="238" t="s"/>
      <c r="AE59" s="241" t="s"/>
      <c r="AF59" s="238" t="s"/>
      <c r="AG59" s="241" t="s"/>
      <c r="AH59" s="238" t="s"/>
      <c r="AI59" s="241" t="s"/>
      <c r="AJ59" s="238" t="s"/>
      <c r="AK59" s="241" t="s"/>
      <c r="AL59" s="238" t="s"/>
      <c r="AM59" s="241" t="s"/>
      <c r="AN59" s="238" t="s"/>
      <c r="AO59" s="241" t="s"/>
      <c r="AP59" s="238" t="s"/>
      <c r="AQ59" s="241" t="s"/>
      <c r="AR59" s="238" t="s"/>
      <c r="AS59" s="241" t="s"/>
      <c r="AT59" s="238" t="s"/>
      <c r="AU59" s="241" t="s"/>
      <c r="AV59" s="238" t="s"/>
      <c r="AW59" s="241" t="s"/>
      <c r="AX59" s="238" t="s"/>
      <c r="AY59" s="241" t="s"/>
      <c r="AZ59" s="238" t="s"/>
      <c r="BA59" s="241" t="s"/>
      <c r="BB59" s="238" t="s"/>
      <c r="BC59" s="241" t="s"/>
      <c r="BD59" s="238" t="s"/>
      <c r="BE59" s="241" t="s"/>
      <c r="BF59" s="238" t="s"/>
      <c r="BG59" s="241" t="s"/>
      <c r="BH59" s="238" t="s"/>
      <c r="BI59" s="241" t="s"/>
      <c r="BJ59" s="238" t="s"/>
      <c r="BK59" s="241" t="s"/>
      <c r="BL59" s="238" t="s"/>
      <c r="BM59" s="241" t="s"/>
      <c r="BN59" s="238" t="s"/>
      <c r="BO59" s="241" t="s"/>
      <c r="BP59" s="238" t="s"/>
      <c r="BQ59" s="241" t="s"/>
      <c r="BR59" s="238" t="s"/>
      <c r="BS59" s="241" t="s"/>
      <c r="BT59" s="238" t="s"/>
      <c r="BU59" s="241" t="s"/>
      <c r="BV59" s="238" t="s"/>
      <c r="BW59" s="241" t="s"/>
      <c r="BX59" s="238" t="s"/>
      <c r="BY59" s="241" t="s"/>
      <c r="BZ59" s="238" t="s"/>
      <c r="CA59" s="241" t="s"/>
      <c r="CB59" s="238" t="s"/>
      <c r="CC59" s="241" t="s"/>
      <c r="CD59" s="238" t="s"/>
      <c r="CE59" s="241" t="s"/>
      <c r="CF59" s="238" t="s"/>
      <c r="CG59" s="241" t="s"/>
      <c r="CH59" s="238" t="s"/>
    </row>
    <row r="60" spans="1:86" s="694" customFormat="1" customHeight="1">
      <c r="A60" s="249" t="s"/>
      <c r="B60" s="254" t="s"/>
      <c r="C60" s="238" t="s"/>
      <c r="D60" s="239" t="s"/>
      <c r="E60" s="240" t="s"/>
      <c r="F60" s="238" t="s"/>
      <c r="G60" s="238">
        <f>=F60*D60</f>
        <v>0</v>
      </c>
      <c r="H60" s="238" t="s"/>
      <c r="I60" s="238">
        <f>=H60-X60</f>
        <v>0</v>
      </c>
      <c r="J60" s="238">
        <f>=I60*E60</f>
        <v>0</v>
      </c>
      <c r="K60" s="238">
        <f>=SUM(L60:S60)</f>
        <v>0</v>
      </c>
      <c r="L60" s="238" t="s"/>
      <c r="M60" s="238" t="s"/>
      <c r="N60" s="238" t="s"/>
      <c r="O60" s="238" t="s"/>
      <c r="P60" s="238" t="s"/>
      <c r="Q60" s="238" t="s"/>
      <c r="R60" s="238" t="s"/>
      <c r="S60" s="238" t="s"/>
      <c r="T60" s="238" t="s"/>
      <c r="U60" s="238" t="s"/>
      <c r="V60" s="238" t="s"/>
      <c r="W60" s="238">
        <f>=IFERROR(SUM(Y60:CH60),"")</f>
        <v>0</v>
      </c>
      <c r="X60" s="238">
        <f>=(F60+K60)-W60</f>
        <v>0</v>
      </c>
      <c r="Y60" s="241" t="s"/>
      <c r="Z60" s="238" t="s"/>
      <c r="AA60" s="241" t="s"/>
      <c r="AB60" s="238" t="s"/>
      <c r="AC60" s="241" t="s"/>
      <c r="AD60" s="238" t="s"/>
      <c r="AE60" s="241" t="s"/>
      <c r="AF60" s="238" t="s"/>
      <c r="AG60" s="241" t="s"/>
      <c r="AH60" s="238" t="s"/>
      <c r="AI60" s="241" t="s"/>
      <c r="AJ60" s="238" t="s"/>
      <c r="AK60" s="241" t="s"/>
      <c r="AL60" s="238" t="s"/>
      <c r="AM60" s="241" t="s"/>
      <c r="AN60" s="238" t="s"/>
      <c r="AO60" s="241" t="s"/>
      <c r="AP60" s="238" t="s"/>
      <c r="AQ60" s="241" t="s"/>
      <c r="AR60" s="238" t="s"/>
      <c r="AS60" s="241" t="s"/>
      <c r="AT60" s="238" t="s"/>
      <c r="AU60" s="241" t="s"/>
      <c r="AV60" s="238" t="s"/>
      <c r="AW60" s="241" t="s"/>
      <c r="AX60" s="238" t="s"/>
      <c r="AY60" s="241" t="s"/>
      <c r="AZ60" s="238" t="s"/>
      <c r="BA60" s="241" t="s"/>
      <c r="BB60" s="238" t="s"/>
      <c r="BC60" s="241" t="s"/>
      <c r="BD60" s="238" t="s"/>
      <c r="BE60" s="241" t="s"/>
      <c r="BF60" s="238" t="s"/>
      <c r="BG60" s="241" t="s"/>
      <c r="BH60" s="238" t="s"/>
      <c r="BI60" s="241" t="s"/>
      <c r="BJ60" s="238" t="s"/>
      <c r="BK60" s="241" t="s"/>
      <c r="BL60" s="238" t="s"/>
      <c r="BM60" s="241" t="s"/>
      <c r="BN60" s="238" t="s"/>
      <c r="BO60" s="241" t="s"/>
      <c r="BP60" s="238" t="s"/>
      <c r="BQ60" s="241" t="s"/>
      <c r="BR60" s="238" t="s"/>
      <c r="BS60" s="241" t="s"/>
      <c r="BT60" s="238" t="s"/>
      <c r="BU60" s="241" t="s"/>
      <c r="BV60" s="238" t="s"/>
      <c r="BW60" s="241" t="s"/>
      <c r="BX60" s="238" t="s"/>
      <c r="BY60" s="241" t="s"/>
      <c r="BZ60" s="238" t="s"/>
      <c r="CA60" s="241" t="s"/>
      <c r="CB60" s="238" t="s"/>
      <c r="CC60" s="241" t="s"/>
      <c r="CD60" s="238" t="s"/>
      <c r="CE60" s="241" t="s"/>
      <c r="CF60" s="238" t="s"/>
      <c r="CG60" s="241" t="s"/>
      <c r="CH60" s="238" t="s"/>
    </row>
    <row r="61" spans="1:86" s="694" customFormat="1" customHeight="1">
      <c r="A61" s="249" t="s"/>
      <c r="B61" s="254" t="s"/>
      <c r="C61" s="238" t="s"/>
      <c r="D61" s="239" t="s"/>
      <c r="E61" s="240" t="s"/>
      <c r="F61" s="238" t="s"/>
      <c r="G61" s="238">
        <f>=F61*D61</f>
        <v>0</v>
      </c>
      <c r="H61" s="238" t="s"/>
      <c r="I61" s="238">
        <f>=H61-X61</f>
        <v>0</v>
      </c>
      <c r="J61" s="238">
        <f>=I61*E61</f>
        <v>0</v>
      </c>
      <c r="K61" s="238">
        <f>=SUM(L61:S61)</f>
        <v>0</v>
      </c>
      <c r="L61" s="238" t="s"/>
      <c r="M61" s="238" t="s"/>
      <c r="N61" s="238" t="s"/>
      <c r="O61" s="238" t="s"/>
      <c r="P61" s="238" t="s"/>
      <c r="Q61" s="238" t="s"/>
      <c r="R61" s="238" t="s"/>
      <c r="S61" s="238" t="s"/>
      <c r="T61" s="238" t="s"/>
      <c r="U61" s="238" t="s"/>
      <c r="V61" s="238" t="s"/>
      <c r="W61" s="238">
        <f>=IFERROR(SUM(Y61:CH61),"")</f>
        <v>0</v>
      </c>
      <c r="X61" s="238">
        <f>=(F61+K61)-W61</f>
        <v>0</v>
      </c>
      <c r="Y61" s="241" t="s"/>
      <c r="Z61" s="238" t="s"/>
      <c r="AA61" s="241" t="s"/>
      <c r="AB61" s="238" t="s"/>
      <c r="AC61" s="241" t="s"/>
      <c r="AD61" s="238" t="s"/>
      <c r="AE61" s="241" t="s"/>
      <c r="AF61" s="238" t="s"/>
      <c r="AG61" s="241" t="s"/>
      <c r="AH61" s="238" t="s"/>
      <c r="AI61" s="241" t="s"/>
      <c r="AJ61" s="238" t="s"/>
      <c r="AK61" s="241" t="s"/>
      <c r="AL61" s="238" t="s"/>
      <c r="AM61" s="241" t="s"/>
      <c r="AN61" s="238" t="s"/>
      <c r="AO61" s="241" t="s"/>
      <c r="AP61" s="238" t="s"/>
      <c r="AQ61" s="241" t="s"/>
      <c r="AR61" s="238" t="s"/>
      <c r="AS61" s="241" t="s"/>
      <c r="AT61" s="238" t="s"/>
      <c r="AU61" s="241" t="s"/>
      <c r="AV61" s="238" t="s"/>
      <c r="AW61" s="241" t="s"/>
      <c r="AX61" s="238" t="s"/>
      <c r="AY61" s="241" t="s"/>
      <c r="AZ61" s="238" t="s"/>
      <c r="BA61" s="241" t="s"/>
      <c r="BB61" s="238" t="s"/>
      <c r="BC61" s="241" t="s"/>
      <c r="BD61" s="238" t="s"/>
      <c r="BE61" s="241" t="s"/>
      <c r="BF61" s="238" t="s"/>
      <c r="BG61" s="241" t="s"/>
      <c r="BH61" s="238" t="s"/>
      <c r="BI61" s="241" t="s"/>
      <c r="BJ61" s="238" t="s"/>
      <c r="BK61" s="241" t="s"/>
      <c r="BL61" s="238" t="s"/>
      <c r="BM61" s="241" t="s"/>
      <c r="BN61" s="238" t="s"/>
      <c r="BO61" s="241" t="s"/>
      <c r="BP61" s="238" t="s"/>
      <c r="BQ61" s="241" t="s"/>
      <c r="BR61" s="238" t="s"/>
      <c r="BS61" s="241" t="s"/>
      <c r="BT61" s="238" t="s"/>
      <c r="BU61" s="241" t="s"/>
      <c r="BV61" s="238" t="s"/>
      <c r="BW61" s="241" t="s"/>
      <c r="BX61" s="238" t="s"/>
      <c r="BY61" s="241" t="s"/>
      <c r="BZ61" s="238" t="s"/>
      <c r="CA61" s="241" t="s"/>
      <c r="CB61" s="238" t="s"/>
      <c r="CC61" s="241" t="s"/>
      <c r="CD61" s="238" t="s"/>
      <c r="CE61" s="241" t="s"/>
      <c r="CF61" s="238" t="s"/>
      <c r="CG61" s="241" t="s"/>
      <c r="CH61" s="238" t="s"/>
    </row>
    <row r="62" spans="1:86" s="694" customFormat="1" customHeight="1">
      <c r="A62" s="249" t="s"/>
      <c r="B62" s="254" t="s"/>
      <c r="C62" s="238" t="s"/>
      <c r="D62" s="239" t="s"/>
      <c r="E62" s="240" t="s"/>
      <c r="F62" s="238" t="s"/>
      <c r="G62" s="238">
        <f>=F62*D62</f>
        <v>0</v>
      </c>
      <c r="H62" s="238" t="s"/>
      <c r="I62" s="238">
        <f>=H62-X62</f>
        <v>0</v>
      </c>
      <c r="J62" s="238">
        <f>=I62*E62</f>
        <v>0</v>
      </c>
      <c r="K62" s="238">
        <f>=SUM(L62:S62)</f>
        <v>0</v>
      </c>
      <c r="L62" s="238" t="s"/>
      <c r="M62" s="238" t="s"/>
      <c r="N62" s="238" t="s"/>
      <c r="O62" s="238" t="s"/>
      <c r="P62" s="238" t="s"/>
      <c r="Q62" s="238" t="s"/>
      <c r="R62" s="238" t="s"/>
      <c r="S62" s="238" t="s"/>
      <c r="T62" s="238" t="s"/>
      <c r="U62" s="238" t="s"/>
      <c r="V62" s="238" t="s"/>
      <c r="W62" s="238">
        <f>=IFERROR(SUM(Y62:CH62),"")</f>
        <v>0</v>
      </c>
      <c r="X62" s="238">
        <f>=(F62+K62)-W62</f>
        <v>0</v>
      </c>
      <c r="Y62" s="241" t="s"/>
      <c r="Z62" s="238" t="s"/>
      <c r="AA62" s="241" t="s"/>
      <c r="AB62" s="238" t="s"/>
      <c r="AC62" s="241" t="s"/>
      <c r="AD62" s="238" t="s"/>
      <c r="AE62" s="241" t="s"/>
      <c r="AF62" s="238" t="s"/>
      <c r="AG62" s="241" t="s"/>
      <c r="AH62" s="238" t="s"/>
      <c r="AI62" s="241" t="s"/>
      <c r="AJ62" s="238" t="s"/>
      <c r="AK62" s="241" t="s"/>
      <c r="AL62" s="238" t="s"/>
      <c r="AM62" s="241" t="s"/>
      <c r="AN62" s="238" t="s"/>
      <c r="AO62" s="241" t="s"/>
      <c r="AP62" s="238" t="s"/>
      <c r="AQ62" s="241" t="s"/>
      <c r="AR62" s="238" t="s"/>
      <c r="AS62" s="241" t="s"/>
      <c r="AT62" s="238" t="s"/>
      <c r="AU62" s="241" t="s"/>
      <c r="AV62" s="238" t="s"/>
      <c r="AW62" s="241" t="s"/>
      <c r="AX62" s="238" t="s"/>
      <c r="AY62" s="241" t="s"/>
      <c r="AZ62" s="238" t="s"/>
      <c r="BA62" s="241" t="s"/>
      <c r="BB62" s="238" t="s"/>
      <c r="BC62" s="241" t="s"/>
      <c r="BD62" s="238" t="s"/>
      <c r="BE62" s="241" t="s"/>
      <c r="BF62" s="238" t="s"/>
      <c r="BG62" s="241" t="s"/>
      <c r="BH62" s="238" t="s"/>
      <c r="BI62" s="241" t="s"/>
      <c r="BJ62" s="238" t="s"/>
      <c r="BK62" s="241" t="s"/>
      <c r="BL62" s="238" t="s"/>
      <c r="BM62" s="241" t="s"/>
      <c r="BN62" s="238" t="s"/>
      <c r="BO62" s="241" t="s"/>
      <c r="BP62" s="238" t="s"/>
      <c r="BQ62" s="241" t="s"/>
      <c r="BR62" s="238" t="s"/>
      <c r="BS62" s="241" t="s"/>
      <c r="BT62" s="238" t="s"/>
      <c r="BU62" s="241" t="s"/>
      <c r="BV62" s="238" t="s"/>
      <c r="BW62" s="241" t="s"/>
      <c r="BX62" s="238" t="s"/>
      <c r="BY62" s="241" t="s"/>
      <c r="BZ62" s="238" t="s"/>
      <c r="CA62" s="241" t="s"/>
      <c r="CB62" s="238" t="s"/>
      <c r="CC62" s="241" t="s"/>
      <c r="CD62" s="238" t="s"/>
      <c r="CE62" s="241" t="s"/>
      <c r="CF62" s="238" t="s"/>
      <c r="CG62" s="241" t="s"/>
      <c r="CH62" s="238" t="s"/>
    </row>
    <row r="63" spans="1:86" s="694" customFormat="1" customHeight="1">
      <c r="A63" s="249" t="s"/>
      <c r="B63" s="254" t="s"/>
      <c r="C63" s="238" t="s"/>
      <c r="D63" s="239" t="s"/>
      <c r="E63" s="240" t="s"/>
      <c r="F63" s="238" t="s"/>
      <c r="G63" s="238">
        <f>=F63*D63</f>
        <v>0</v>
      </c>
      <c r="H63" s="238" t="s"/>
      <c r="I63" s="238">
        <f>=H63-X63</f>
        <v>0</v>
      </c>
      <c r="J63" s="238">
        <f>=I63*E63</f>
        <v>0</v>
      </c>
      <c r="K63" s="238">
        <f>=SUM(L63:S63)</f>
        <v>0</v>
      </c>
      <c r="L63" s="238" t="s"/>
      <c r="M63" s="238" t="s"/>
      <c r="N63" s="238" t="s"/>
      <c r="O63" s="238" t="s"/>
      <c r="P63" s="238" t="s"/>
      <c r="Q63" s="238" t="s"/>
      <c r="R63" s="238" t="s"/>
      <c r="S63" s="238" t="s"/>
      <c r="T63" s="238" t="s"/>
      <c r="U63" s="238" t="s"/>
      <c r="V63" s="238" t="s"/>
      <c r="W63" s="238">
        <f>=IFERROR(SUM(Y63:CH63),"")</f>
        <v>0</v>
      </c>
      <c r="X63" s="238">
        <f>=(F63+K63)-W63</f>
        <v>0</v>
      </c>
      <c r="Y63" s="241" t="s"/>
      <c r="Z63" s="238" t="s"/>
      <c r="AA63" s="241" t="s"/>
      <c r="AB63" s="238" t="s"/>
      <c r="AC63" s="241" t="s"/>
      <c r="AD63" s="238" t="s"/>
      <c r="AE63" s="241" t="s"/>
      <c r="AF63" s="238" t="s"/>
      <c r="AG63" s="241" t="s"/>
      <c r="AH63" s="238" t="s"/>
      <c r="AI63" s="241" t="s"/>
      <c r="AJ63" s="238" t="s"/>
      <c r="AK63" s="241" t="s"/>
      <c r="AL63" s="238" t="s"/>
      <c r="AM63" s="241" t="s"/>
      <c r="AN63" s="238" t="s"/>
      <c r="AO63" s="241" t="s"/>
      <c r="AP63" s="238" t="s"/>
      <c r="AQ63" s="241" t="s"/>
      <c r="AR63" s="238" t="s"/>
      <c r="AS63" s="241" t="s"/>
      <c r="AT63" s="238" t="s"/>
      <c r="AU63" s="241" t="s"/>
      <c r="AV63" s="238" t="s"/>
      <c r="AW63" s="241" t="s"/>
      <c r="AX63" s="238" t="s"/>
      <c r="AY63" s="241" t="s"/>
      <c r="AZ63" s="238" t="s"/>
      <c r="BA63" s="241" t="s"/>
      <c r="BB63" s="238" t="s"/>
      <c r="BC63" s="241" t="s"/>
      <c r="BD63" s="238" t="s"/>
      <c r="BE63" s="241" t="s"/>
      <c r="BF63" s="238" t="s"/>
      <c r="BG63" s="241" t="s"/>
      <c r="BH63" s="238" t="s"/>
      <c r="BI63" s="241" t="s"/>
      <c r="BJ63" s="238" t="s"/>
      <c r="BK63" s="241" t="s"/>
      <c r="BL63" s="238" t="s"/>
      <c r="BM63" s="241" t="s"/>
      <c r="BN63" s="238" t="s"/>
      <c r="BO63" s="241" t="s"/>
      <c r="BP63" s="238" t="s"/>
      <c r="BQ63" s="241" t="s"/>
      <c r="BR63" s="238" t="s"/>
      <c r="BS63" s="241" t="s"/>
      <c r="BT63" s="238" t="s"/>
      <c r="BU63" s="241" t="s"/>
      <c r="BV63" s="238" t="s"/>
      <c r="BW63" s="241" t="s"/>
      <c r="BX63" s="238" t="s"/>
      <c r="BY63" s="241" t="s"/>
      <c r="BZ63" s="238" t="s"/>
      <c r="CA63" s="241" t="s"/>
      <c r="CB63" s="238" t="s"/>
      <c r="CC63" s="241" t="s"/>
      <c r="CD63" s="238" t="s"/>
      <c r="CE63" s="241" t="s"/>
      <c r="CF63" s="238" t="s"/>
      <c r="CG63" s="241" t="s"/>
      <c r="CH63" s="238" t="s"/>
    </row>
    <row r="64" spans="1:86" s="694" customFormat="1" customHeight="1">
      <c r="A64" s="249" t="s"/>
      <c r="B64" s="257" t="s"/>
      <c r="C64" s="248" t="s"/>
      <c r="D64" s="258" t="s"/>
      <c r="E64" s="259" t="s"/>
      <c r="F64" s="248" t="s"/>
      <c r="G64" s="248">
        <f>=F64*D64</f>
        <v>0</v>
      </c>
      <c r="H64" s="248" t="s"/>
      <c r="I64" s="248">
        <f>=H64-X64</f>
        <v>0</v>
      </c>
      <c r="J64" s="248">
        <f>=I64*E64</f>
        <v>0</v>
      </c>
      <c r="K64" s="248">
        <f>=SUM(L64:S64)</f>
        <v>0</v>
      </c>
      <c r="L64" s="248" t="s"/>
      <c r="M64" s="248" t="s"/>
      <c r="N64" s="248" t="s"/>
      <c r="O64" s="248" t="s"/>
      <c r="P64" s="248" t="s"/>
      <c r="Q64" s="248" t="s"/>
      <c r="R64" s="248" t="s"/>
      <c r="S64" s="248" t="s"/>
      <c r="T64" s="248" t="s"/>
      <c r="U64" s="248" t="s"/>
      <c r="V64" s="248" t="s"/>
      <c r="W64" s="248">
        <f>=IFERROR(SUM(Y64:CH64),"")</f>
        <v>0</v>
      </c>
      <c r="X64" s="248">
        <f>=(F64+K64)-W64</f>
        <v>0</v>
      </c>
      <c r="Y64" s="218" t="s"/>
      <c r="Z64" s="248" t="s"/>
      <c r="AA64" s="218" t="s"/>
      <c r="AB64" s="248" t="s"/>
      <c r="AC64" s="218" t="s"/>
      <c r="AD64" s="248" t="s"/>
      <c r="AE64" s="218" t="s"/>
      <c r="AF64" s="248" t="s"/>
      <c r="AG64" s="218" t="s"/>
      <c r="AH64" s="248" t="s"/>
      <c r="AI64" s="218" t="s"/>
      <c r="AJ64" s="248" t="s"/>
      <c r="AK64" s="218" t="s"/>
      <c r="AL64" s="248" t="s"/>
      <c r="AM64" s="218" t="s"/>
      <c r="AN64" s="248" t="s"/>
      <c r="AO64" s="218" t="s"/>
      <c r="AP64" s="248" t="s"/>
      <c r="AQ64" s="218" t="s"/>
      <c r="AR64" s="248" t="s"/>
      <c r="AS64" s="218" t="s"/>
      <c r="AT64" s="248" t="s"/>
      <c r="AU64" s="218" t="s"/>
      <c r="AV64" s="248" t="s"/>
      <c r="AW64" s="218" t="s"/>
      <c r="AX64" s="248" t="s"/>
      <c r="AY64" s="218" t="s"/>
      <c r="AZ64" s="248" t="s"/>
      <c r="BA64" s="218" t="s"/>
      <c r="BB64" s="248" t="s"/>
      <c r="BC64" s="218" t="s"/>
      <c r="BD64" s="248" t="s"/>
      <c r="BE64" s="218" t="s"/>
      <c r="BF64" s="248" t="s"/>
      <c r="BG64" s="218" t="s"/>
      <c r="BH64" s="248" t="s"/>
      <c r="BI64" s="218" t="s"/>
      <c r="BJ64" s="248" t="s"/>
      <c r="BK64" s="218" t="s"/>
      <c r="BL64" s="248" t="s"/>
      <c r="BM64" s="218" t="s"/>
      <c r="BN64" s="248" t="s"/>
      <c r="BO64" s="218" t="s"/>
      <c r="BP64" s="248" t="s"/>
      <c r="BQ64" s="218" t="s"/>
      <c r="BR64" s="248" t="s"/>
      <c r="BS64" s="218" t="s"/>
      <c r="BT64" s="248" t="s"/>
      <c r="BU64" s="218" t="s"/>
      <c r="BV64" s="248" t="s"/>
      <c r="BW64" s="218" t="s"/>
      <c r="BX64" s="248" t="s"/>
      <c r="BY64" s="218" t="s"/>
      <c r="BZ64" s="248" t="s"/>
      <c r="CA64" s="218" t="s"/>
      <c r="CB64" s="248" t="s"/>
      <c r="CC64" s="218" t="s"/>
      <c r="CD64" s="248" t="s"/>
      <c r="CE64" s="218" t="s"/>
      <c r="CF64" s="248" t="s"/>
      <c r="CG64" s="218" t="s"/>
      <c r="CH64" s="248" t="s"/>
    </row>
    <row r="65" spans="1:86" s="695" customFormat="1" customHeight="1">
      <c r="A65" s="256" t="s">
        <v>151</v>
      </c>
      <c r="B65" s="260" t="s"/>
      <c r="C65" s="232" t="s"/>
      <c r="D65" s="233" t="s"/>
      <c r="E65" s="234" t="s"/>
      <c r="F65" s="232" t="s"/>
      <c r="G65" s="232">
        <f>=F65*D65</f>
        <v>0</v>
      </c>
      <c r="H65" s="232" t="s"/>
      <c r="I65" s="232">
        <f>=H65-X65</f>
        <v>0</v>
      </c>
      <c r="J65" s="232">
        <f>=I65*E65</f>
        <v>0</v>
      </c>
      <c r="K65" s="232">
        <f>=SUM(L65:S65)</f>
        <v>0</v>
      </c>
      <c r="L65" s="232" t="s"/>
      <c r="M65" s="232" t="s"/>
      <c r="N65" s="232" t="s"/>
      <c r="O65" s="232" t="s"/>
      <c r="P65" s="232" t="s"/>
      <c r="Q65" s="232" t="s"/>
      <c r="R65" s="232" t="s"/>
      <c r="S65" s="232" t="s"/>
      <c r="T65" s="232" t="s"/>
      <c r="U65" s="232" t="s"/>
      <c r="V65" s="232" t="s"/>
      <c r="W65" s="232">
        <f>=IFERROR(SUM(Y65:CH65),"")</f>
        <v>0</v>
      </c>
      <c r="X65" s="232">
        <f>=(F65+K65)-W65</f>
        <v>0</v>
      </c>
      <c r="Y65" s="247" t="s"/>
      <c r="Z65" s="232" t="s"/>
      <c r="AA65" s="247" t="s"/>
      <c r="AB65" s="232" t="s"/>
      <c r="AC65" s="247" t="s"/>
      <c r="AD65" s="232" t="s"/>
      <c r="AE65" s="247" t="s"/>
      <c r="AF65" s="232" t="s"/>
      <c r="AG65" s="247" t="s"/>
      <c r="AH65" s="232" t="s"/>
      <c r="AI65" s="247" t="s"/>
      <c r="AJ65" s="232" t="s"/>
      <c r="AK65" s="247" t="s"/>
      <c r="AL65" s="232" t="s"/>
      <c r="AM65" s="247" t="s"/>
      <c r="AN65" s="232" t="s"/>
      <c r="AO65" s="247" t="s"/>
      <c r="AP65" s="232" t="s"/>
      <c r="AQ65" s="247" t="s"/>
      <c r="AR65" s="232" t="s"/>
      <c r="AS65" s="247" t="s"/>
      <c r="AT65" s="232" t="s"/>
      <c r="AU65" s="247" t="s"/>
      <c r="AV65" s="232" t="s"/>
      <c r="AW65" s="247" t="s"/>
      <c r="AX65" s="232" t="s"/>
      <c r="AY65" s="247" t="s"/>
      <c r="AZ65" s="232" t="s"/>
      <c r="BA65" s="247" t="s"/>
      <c r="BB65" s="232" t="s"/>
      <c r="BC65" s="247" t="s"/>
      <c r="BD65" s="232" t="s"/>
      <c r="BE65" s="247" t="s"/>
      <c r="BF65" s="232" t="s"/>
      <c r="BG65" s="247" t="s"/>
      <c r="BH65" s="232" t="s"/>
      <c r="BI65" s="247" t="s"/>
      <c r="BJ65" s="232" t="s"/>
      <c r="BK65" s="247" t="s"/>
      <c r="BL65" s="232" t="s"/>
      <c r="BM65" s="247" t="s"/>
      <c r="BN65" s="232" t="s"/>
      <c r="BO65" s="247" t="s"/>
      <c r="BP65" s="232" t="s"/>
      <c r="BQ65" s="247" t="s"/>
      <c r="BR65" s="232" t="s"/>
      <c r="BS65" s="247" t="s"/>
      <c r="BT65" s="232" t="s"/>
      <c r="BU65" s="247" t="s"/>
      <c r="BV65" s="232" t="s"/>
      <c r="BW65" s="247" t="s"/>
      <c r="BX65" s="232" t="s"/>
      <c r="BY65" s="247" t="s"/>
      <c r="BZ65" s="232" t="s"/>
      <c r="CA65" s="247" t="s"/>
      <c r="CB65" s="232" t="s"/>
      <c r="CC65" s="247" t="s"/>
      <c r="CD65" s="232" t="s"/>
      <c r="CE65" s="247" t="s"/>
      <c r="CF65" s="232" t="s"/>
      <c r="CG65" s="247" t="s"/>
      <c r="CH65" s="232" t="s"/>
    </row>
    <row r="66" spans="1:86" s="694" customFormat="1" customHeight="1">
      <c r="A66" s="249" t="s"/>
      <c r="B66" s="254" t="s"/>
      <c r="C66" s="238" t="s"/>
      <c r="D66" s="272" t="s"/>
      <c r="E66" s="240" t="s"/>
      <c r="F66" s="238" t="s"/>
      <c r="G66" s="238">
        <f>=F66*D66</f>
        <v>0</v>
      </c>
      <c r="H66" s="238" t="s"/>
      <c r="I66" s="238">
        <f>=H66-X66</f>
        <v>0</v>
      </c>
      <c r="J66" s="238">
        <f>=I66*E66</f>
        <v>0</v>
      </c>
      <c r="K66" s="238">
        <f>=SUM(L66:S66)</f>
        <v>0</v>
      </c>
      <c r="L66" s="238" t="s"/>
      <c r="M66" s="238" t="s"/>
      <c r="N66" s="238" t="s"/>
      <c r="O66" s="238" t="s"/>
      <c r="P66" s="238" t="s"/>
      <c r="Q66" s="238" t="s"/>
      <c r="R66" s="238" t="s"/>
      <c r="S66" s="238" t="s"/>
      <c r="T66" s="238" t="s"/>
      <c r="U66" s="238" t="s"/>
      <c r="V66" s="238" t="s"/>
      <c r="W66" s="238">
        <f>=IFERROR(SUM(Y66:CH66),"")</f>
        <v>0</v>
      </c>
      <c r="X66" s="238">
        <f>=(F66+K66)-W66</f>
        <v>0</v>
      </c>
      <c r="Y66" s="241" t="s"/>
      <c r="Z66" s="238" t="s"/>
      <c r="AA66" s="241" t="s"/>
      <c r="AB66" s="238" t="s"/>
      <c r="AC66" s="241" t="s"/>
      <c r="AD66" s="238" t="s"/>
      <c r="AE66" s="241" t="s"/>
      <c r="AF66" s="238" t="s"/>
      <c r="AG66" s="241" t="s"/>
      <c r="AH66" s="238" t="s"/>
      <c r="AI66" s="241" t="s"/>
      <c r="AJ66" s="238" t="s"/>
      <c r="AK66" s="241" t="s"/>
      <c r="AL66" s="238" t="s"/>
      <c r="AM66" s="241" t="s"/>
      <c r="AN66" s="238" t="s"/>
      <c r="AO66" s="241" t="s"/>
      <c r="AP66" s="238" t="s"/>
      <c r="AQ66" s="241" t="s"/>
      <c r="AR66" s="238" t="s"/>
      <c r="AS66" s="241" t="s"/>
      <c r="AT66" s="238" t="s"/>
      <c r="AU66" s="241" t="s"/>
      <c r="AV66" s="238" t="s"/>
      <c r="AW66" s="241" t="s"/>
      <c r="AX66" s="238" t="s"/>
      <c r="AY66" s="241" t="s"/>
      <c r="AZ66" s="238" t="s"/>
      <c r="BA66" s="241" t="s"/>
      <c r="BB66" s="238" t="s"/>
      <c r="BC66" s="241" t="s"/>
      <c r="BD66" s="238" t="s"/>
      <c r="BE66" s="241" t="s"/>
      <c r="BF66" s="238" t="s"/>
      <c r="BG66" s="241" t="s"/>
      <c r="BH66" s="238" t="s"/>
      <c r="BI66" s="241" t="s"/>
      <c r="BJ66" s="238" t="s"/>
      <c r="BK66" s="241" t="s"/>
      <c r="BL66" s="238" t="s"/>
      <c r="BM66" s="241" t="s"/>
      <c r="BN66" s="238" t="s"/>
      <c r="BO66" s="241" t="s"/>
      <c r="BP66" s="238" t="s"/>
      <c r="BQ66" s="241" t="s"/>
      <c r="BR66" s="238" t="s"/>
      <c r="BS66" s="241" t="s"/>
      <c r="BT66" s="238" t="s"/>
      <c r="BU66" s="241" t="s"/>
      <c r="BV66" s="238" t="s"/>
      <c r="BW66" s="241" t="s"/>
      <c r="BX66" s="238" t="s"/>
      <c r="BY66" s="241" t="s"/>
      <c r="BZ66" s="238" t="s"/>
      <c r="CA66" s="241" t="s"/>
      <c r="CB66" s="238" t="s"/>
      <c r="CC66" s="241" t="s"/>
      <c r="CD66" s="238" t="s"/>
      <c r="CE66" s="241" t="s"/>
      <c r="CF66" s="238" t="s"/>
      <c r="CG66" s="241" t="s"/>
      <c r="CH66" s="238" t="s"/>
    </row>
    <row r="67" spans="1:86" s="694" customFormat="1" customHeight="1">
      <c r="A67" s="249" t="s"/>
      <c r="B67" s="254" t="s"/>
      <c r="C67" s="238" t="s"/>
      <c r="D67" s="272" t="s"/>
      <c r="E67" s="240" t="s"/>
      <c r="F67" s="238" t="s"/>
      <c r="G67" s="238">
        <f>=F67*D67</f>
        <v>0</v>
      </c>
      <c r="H67" s="238" t="s"/>
      <c r="I67" s="238">
        <f>=H67-X67</f>
        <v>0</v>
      </c>
      <c r="J67" s="238">
        <f>=I67*E67</f>
        <v>0</v>
      </c>
      <c r="K67" s="238">
        <f>=SUM(L67:S67)</f>
        <v>0</v>
      </c>
      <c r="L67" s="238" t="s"/>
      <c r="M67" s="238" t="s"/>
      <c r="N67" s="238" t="s"/>
      <c r="O67" s="238" t="s"/>
      <c r="P67" s="238" t="s"/>
      <c r="Q67" s="238" t="s"/>
      <c r="R67" s="238" t="s"/>
      <c r="S67" s="238" t="s"/>
      <c r="T67" s="238" t="s"/>
      <c r="U67" s="238" t="s"/>
      <c r="V67" s="238" t="s"/>
      <c r="W67" s="238">
        <f>=IFERROR(SUM(Y67:CH67),"")</f>
        <v>0</v>
      </c>
      <c r="X67" s="238">
        <f>=(F67+K67)-W67</f>
        <v>0</v>
      </c>
      <c r="Y67" s="241" t="s"/>
      <c r="Z67" s="238" t="s"/>
      <c r="AA67" s="241" t="s"/>
      <c r="AB67" s="238" t="s"/>
      <c r="AC67" s="241" t="s"/>
      <c r="AD67" s="238" t="s"/>
      <c r="AE67" s="241" t="s"/>
      <c r="AF67" s="238" t="s"/>
      <c r="AG67" s="241" t="s"/>
      <c r="AH67" s="238" t="s"/>
      <c r="AI67" s="241" t="s"/>
      <c r="AJ67" s="238" t="s"/>
      <c r="AK67" s="241" t="s"/>
      <c r="AL67" s="238" t="s"/>
      <c r="AM67" s="241" t="s"/>
      <c r="AN67" s="238" t="s"/>
      <c r="AO67" s="241" t="s"/>
      <c r="AP67" s="238" t="s"/>
      <c r="AQ67" s="241" t="s"/>
      <c r="AR67" s="238" t="s"/>
      <c r="AS67" s="241" t="s"/>
      <c r="AT67" s="238" t="s"/>
      <c r="AU67" s="241" t="s"/>
      <c r="AV67" s="238" t="s"/>
      <c r="AW67" s="241" t="s"/>
      <c r="AX67" s="238" t="s"/>
      <c r="AY67" s="241" t="s"/>
      <c r="AZ67" s="238" t="s"/>
      <c r="BA67" s="241" t="s"/>
      <c r="BB67" s="238" t="s"/>
      <c r="BC67" s="241" t="s"/>
      <c r="BD67" s="238" t="s"/>
      <c r="BE67" s="241" t="s"/>
      <c r="BF67" s="238" t="s"/>
      <c r="BG67" s="241" t="s"/>
      <c r="BH67" s="238" t="s"/>
      <c r="BI67" s="241" t="s"/>
      <c r="BJ67" s="238" t="s"/>
      <c r="BK67" s="241" t="s"/>
      <c r="BL67" s="238" t="s"/>
      <c r="BM67" s="241" t="s"/>
      <c r="BN67" s="238" t="s"/>
      <c r="BO67" s="241" t="s"/>
      <c r="BP67" s="238" t="s"/>
      <c r="BQ67" s="241" t="s"/>
      <c r="BR67" s="238" t="s"/>
      <c r="BS67" s="241" t="s"/>
      <c r="BT67" s="238" t="s"/>
      <c r="BU67" s="241" t="s"/>
      <c r="BV67" s="238" t="s"/>
      <c r="BW67" s="241" t="s"/>
      <c r="BX67" s="238" t="s"/>
      <c r="BY67" s="241" t="s"/>
      <c r="BZ67" s="238" t="s"/>
      <c r="CA67" s="241" t="s"/>
      <c r="CB67" s="238" t="s"/>
      <c r="CC67" s="241" t="s"/>
      <c r="CD67" s="238" t="s"/>
      <c r="CE67" s="241" t="s"/>
      <c r="CF67" s="238" t="s"/>
      <c r="CG67" s="241" t="s"/>
      <c r="CH67" s="238" t="s"/>
    </row>
    <row r="68" spans="1:86" s="694" customFormat="1" customHeight="1">
      <c r="A68" s="249" t="s"/>
      <c r="B68" s="254" t="s"/>
      <c r="C68" s="238" t="s"/>
      <c r="D68" s="272" t="s"/>
      <c r="E68" s="240" t="s"/>
      <c r="F68" s="238" t="s"/>
      <c r="G68" s="238">
        <f>=F68*D68</f>
        <v>0</v>
      </c>
      <c r="H68" s="238" t="s"/>
      <c r="I68" s="238">
        <f>=H68-X68</f>
        <v>0</v>
      </c>
      <c r="J68" s="238">
        <f>=I68*E68</f>
        <v>0</v>
      </c>
      <c r="K68" s="238">
        <f>=SUM(L68:S68)</f>
        <v>0</v>
      </c>
      <c r="L68" s="238" t="s"/>
      <c r="M68" s="238" t="s"/>
      <c r="N68" s="238" t="s"/>
      <c r="O68" s="238" t="s"/>
      <c r="P68" s="238" t="s"/>
      <c r="Q68" s="238" t="s"/>
      <c r="R68" s="238" t="s"/>
      <c r="S68" s="238" t="s"/>
      <c r="T68" s="238" t="s"/>
      <c r="U68" s="238" t="s"/>
      <c r="V68" s="238" t="s"/>
      <c r="W68" s="238">
        <f>=IFERROR(SUM(Y68:CH68),"")</f>
        <v>0</v>
      </c>
      <c r="X68" s="238">
        <f>=(F68+K68)-W68</f>
        <v>0</v>
      </c>
      <c r="Y68" s="241" t="s"/>
      <c r="Z68" s="238" t="s"/>
      <c r="AA68" s="241" t="s"/>
      <c r="AB68" s="238" t="s"/>
      <c r="AC68" s="241" t="s"/>
      <c r="AD68" s="238" t="s"/>
      <c r="AE68" s="241" t="s"/>
      <c r="AF68" s="238" t="s"/>
      <c r="AG68" s="241" t="s"/>
      <c r="AH68" s="238" t="s"/>
      <c r="AI68" s="241" t="s"/>
      <c r="AJ68" s="238" t="s"/>
      <c r="AK68" s="241" t="s"/>
      <c r="AL68" s="238" t="s"/>
      <c r="AM68" s="241" t="s"/>
      <c r="AN68" s="238" t="s"/>
      <c r="AO68" s="241" t="s"/>
      <c r="AP68" s="238" t="s"/>
      <c r="AQ68" s="241" t="s"/>
      <c r="AR68" s="238" t="s"/>
      <c r="AS68" s="241" t="s"/>
      <c r="AT68" s="238" t="s"/>
      <c r="AU68" s="241" t="s"/>
      <c r="AV68" s="238" t="s"/>
      <c r="AW68" s="241" t="s"/>
      <c r="AX68" s="238" t="s"/>
      <c r="AY68" s="241" t="s"/>
      <c r="AZ68" s="238" t="s"/>
      <c r="BA68" s="241" t="s"/>
      <c r="BB68" s="238" t="s"/>
      <c r="BC68" s="241" t="s"/>
      <c r="BD68" s="238" t="s"/>
      <c r="BE68" s="241" t="s"/>
      <c r="BF68" s="238" t="s"/>
      <c r="BG68" s="241" t="s"/>
      <c r="BH68" s="238" t="s"/>
      <c r="BI68" s="241" t="s"/>
      <c r="BJ68" s="238" t="s"/>
      <c r="BK68" s="241" t="s"/>
      <c r="BL68" s="238" t="s"/>
      <c r="BM68" s="241" t="s"/>
      <c r="BN68" s="238" t="s"/>
      <c r="BO68" s="241" t="s"/>
      <c r="BP68" s="238" t="s"/>
      <c r="BQ68" s="241" t="s"/>
      <c r="BR68" s="238" t="s"/>
      <c r="BS68" s="241" t="s"/>
      <c r="BT68" s="238" t="s"/>
      <c r="BU68" s="241" t="s"/>
      <c r="BV68" s="238" t="s"/>
      <c r="BW68" s="241" t="s"/>
      <c r="BX68" s="238" t="s"/>
      <c r="BY68" s="241" t="s"/>
      <c r="BZ68" s="238" t="s"/>
      <c r="CA68" s="241" t="s"/>
      <c r="CB68" s="238" t="s"/>
      <c r="CC68" s="241" t="s"/>
      <c r="CD68" s="238" t="s"/>
      <c r="CE68" s="241" t="s"/>
      <c r="CF68" s="238" t="s"/>
      <c r="CG68" s="241" t="s"/>
      <c r="CH68" s="238" t="s"/>
    </row>
    <row r="69" spans="1:86" s="694" customFormat="1" customHeight="1">
      <c r="A69" s="249" t="s"/>
      <c r="B69" s="254" t="s"/>
      <c r="C69" s="238" t="s"/>
      <c r="D69" s="272" t="s"/>
      <c r="E69" s="240" t="s"/>
      <c r="F69" s="238" t="s"/>
      <c r="G69" s="238">
        <f>=F69*D69</f>
        <v>0</v>
      </c>
      <c r="H69" s="238" t="s"/>
      <c r="I69" s="238">
        <f>=H69-X69</f>
        <v>0</v>
      </c>
      <c r="J69" s="238">
        <f>=I69*E69</f>
        <v>0</v>
      </c>
      <c r="K69" s="238">
        <f>=SUM(L69:S69)</f>
        <v>0</v>
      </c>
      <c r="L69" s="238" t="s"/>
      <c r="M69" s="238" t="s"/>
      <c r="N69" s="238" t="s"/>
      <c r="O69" s="238" t="s"/>
      <c r="P69" s="238" t="s"/>
      <c r="Q69" s="238" t="s"/>
      <c r="R69" s="238" t="s"/>
      <c r="S69" s="238" t="s"/>
      <c r="T69" s="238" t="s"/>
      <c r="U69" s="238" t="s"/>
      <c r="V69" s="238" t="s"/>
      <c r="W69" s="238">
        <f>=IFERROR(SUM(Y69:CH69),"")</f>
        <v>0</v>
      </c>
      <c r="X69" s="238">
        <f>=(F69+K69)-W69</f>
        <v>0</v>
      </c>
      <c r="Y69" s="241" t="s"/>
      <c r="Z69" s="238" t="s"/>
      <c r="AA69" s="241" t="s"/>
      <c r="AB69" s="238" t="s"/>
      <c r="AC69" s="241" t="s"/>
      <c r="AD69" s="238" t="s"/>
      <c r="AE69" s="241" t="s"/>
      <c r="AF69" s="238" t="s"/>
      <c r="AG69" s="241" t="s"/>
      <c r="AH69" s="238" t="s"/>
      <c r="AI69" s="241" t="s"/>
      <c r="AJ69" s="238" t="s"/>
      <c r="AK69" s="241" t="s"/>
      <c r="AL69" s="238" t="s"/>
      <c r="AM69" s="241" t="s"/>
      <c r="AN69" s="238" t="s"/>
      <c r="AO69" s="241" t="s"/>
      <c r="AP69" s="238" t="s"/>
      <c r="AQ69" s="241" t="s"/>
      <c r="AR69" s="238" t="s"/>
      <c r="AS69" s="241" t="s"/>
      <c r="AT69" s="238" t="s"/>
      <c r="AU69" s="241" t="s"/>
      <c r="AV69" s="238" t="s"/>
      <c r="AW69" s="241" t="s"/>
      <c r="AX69" s="238" t="s"/>
      <c r="AY69" s="241" t="s"/>
      <c r="AZ69" s="238" t="s"/>
      <c r="BA69" s="241" t="s"/>
      <c r="BB69" s="238" t="s"/>
      <c r="BC69" s="241" t="s"/>
      <c r="BD69" s="238" t="s"/>
      <c r="BE69" s="241" t="s"/>
      <c r="BF69" s="238" t="s"/>
      <c r="BG69" s="241" t="s"/>
      <c r="BH69" s="238" t="s"/>
      <c r="BI69" s="241" t="s"/>
      <c r="BJ69" s="238" t="s"/>
      <c r="BK69" s="241" t="s"/>
      <c r="BL69" s="238" t="s"/>
      <c r="BM69" s="241" t="s"/>
      <c r="BN69" s="238" t="s"/>
      <c r="BO69" s="241" t="s"/>
      <c r="BP69" s="238" t="s"/>
      <c r="BQ69" s="241" t="s"/>
      <c r="BR69" s="238" t="s"/>
      <c r="BS69" s="241" t="s"/>
      <c r="BT69" s="238" t="s"/>
      <c r="BU69" s="241" t="s"/>
      <c r="BV69" s="238" t="s"/>
      <c r="BW69" s="241" t="s"/>
      <c r="BX69" s="238" t="s"/>
      <c r="BY69" s="241" t="s"/>
      <c r="BZ69" s="238" t="s"/>
      <c r="CA69" s="241" t="s"/>
      <c r="CB69" s="238" t="s"/>
      <c r="CC69" s="241" t="s"/>
      <c r="CD69" s="238" t="s"/>
      <c r="CE69" s="241" t="s"/>
      <c r="CF69" s="238" t="s"/>
      <c r="CG69" s="241" t="s"/>
      <c r="CH69" s="238" t="s"/>
    </row>
    <row r="70" spans="1:86" s="694" customFormat="1" customHeight="1">
      <c r="A70" s="249" t="s"/>
      <c r="B70" s="254" t="s"/>
      <c r="C70" s="238" t="s"/>
      <c r="D70" s="272" t="s"/>
      <c r="E70" s="240" t="s"/>
      <c r="F70" s="238" t="s"/>
      <c r="G70" s="238">
        <f>=F70*D70</f>
        <v>0</v>
      </c>
      <c r="H70" s="238" t="s"/>
      <c r="I70" s="238">
        <f>=H70-X70</f>
        <v>0</v>
      </c>
      <c r="J70" s="238">
        <f>=I70*E70</f>
        <v>0</v>
      </c>
      <c r="K70" s="238">
        <f>=SUM(L70:S70)</f>
        <v>0</v>
      </c>
      <c r="L70" s="238" t="s"/>
      <c r="M70" s="238" t="s"/>
      <c r="N70" s="238" t="s"/>
      <c r="O70" s="238" t="s"/>
      <c r="P70" s="238" t="s"/>
      <c r="Q70" s="238" t="s"/>
      <c r="R70" s="238" t="s"/>
      <c r="S70" s="238" t="s"/>
      <c r="T70" s="238" t="s"/>
      <c r="U70" s="238" t="s"/>
      <c r="V70" s="238" t="s"/>
      <c r="W70" s="238">
        <f>=IFERROR(SUM(Y70:CH70),"")</f>
        <v>0</v>
      </c>
      <c r="X70" s="238">
        <f>=(F70+K70)-W70</f>
        <v>0</v>
      </c>
      <c r="Y70" s="241" t="s"/>
      <c r="Z70" s="238" t="s"/>
      <c r="AA70" s="241" t="s"/>
      <c r="AB70" s="238" t="s"/>
      <c r="AC70" s="241" t="s"/>
      <c r="AD70" s="238" t="s"/>
      <c r="AE70" s="241" t="s"/>
      <c r="AF70" s="238" t="s"/>
      <c r="AG70" s="241" t="s"/>
      <c r="AH70" s="238" t="s"/>
      <c r="AI70" s="241" t="s"/>
      <c r="AJ70" s="238" t="s"/>
      <c r="AK70" s="241" t="s"/>
      <c r="AL70" s="238" t="s"/>
      <c r="AM70" s="241" t="s"/>
      <c r="AN70" s="238" t="s"/>
      <c r="AO70" s="241" t="s"/>
      <c r="AP70" s="238" t="s"/>
      <c r="AQ70" s="241" t="s"/>
      <c r="AR70" s="238" t="s"/>
      <c r="AS70" s="241" t="s"/>
      <c r="AT70" s="238" t="s"/>
      <c r="AU70" s="241" t="s"/>
      <c r="AV70" s="238" t="s"/>
      <c r="AW70" s="241" t="s"/>
      <c r="AX70" s="238" t="s"/>
      <c r="AY70" s="241" t="s"/>
      <c r="AZ70" s="238" t="s"/>
      <c r="BA70" s="241" t="s"/>
      <c r="BB70" s="238" t="s"/>
      <c r="BC70" s="241" t="s"/>
      <c r="BD70" s="238" t="s"/>
      <c r="BE70" s="241" t="s"/>
      <c r="BF70" s="238" t="s"/>
      <c r="BG70" s="241" t="s"/>
      <c r="BH70" s="238" t="s"/>
      <c r="BI70" s="241" t="s"/>
      <c r="BJ70" s="238" t="s"/>
      <c r="BK70" s="241" t="s"/>
      <c r="BL70" s="238" t="s"/>
      <c r="BM70" s="241" t="s"/>
      <c r="BN70" s="238" t="s"/>
      <c r="BO70" s="241" t="s"/>
      <c r="BP70" s="238" t="s"/>
      <c r="BQ70" s="241" t="s"/>
      <c r="BR70" s="238" t="s"/>
      <c r="BS70" s="241" t="s"/>
      <c r="BT70" s="238" t="s"/>
      <c r="BU70" s="241" t="s"/>
      <c r="BV70" s="238" t="s"/>
      <c r="BW70" s="241" t="s"/>
      <c r="BX70" s="238" t="s"/>
      <c r="BY70" s="241" t="s"/>
      <c r="BZ70" s="238" t="s"/>
      <c r="CA70" s="241" t="s"/>
      <c r="CB70" s="238" t="s"/>
      <c r="CC70" s="241" t="s"/>
      <c r="CD70" s="238" t="s"/>
      <c r="CE70" s="241" t="s"/>
      <c r="CF70" s="238" t="s"/>
      <c r="CG70" s="241" t="s"/>
      <c r="CH70" s="238" t="s"/>
    </row>
    <row r="71" spans="1:86" s="694" customFormat="1" customHeight="1">
      <c r="A71" s="249" t="s"/>
      <c r="B71" s="254" t="s"/>
      <c r="C71" s="238" t="s"/>
      <c r="D71" s="272" t="s"/>
      <c r="E71" s="240" t="s"/>
      <c r="F71" s="238" t="s"/>
      <c r="G71" s="238">
        <f>=F71*D71</f>
        <v>0</v>
      </c>
      <c r="H71" s="238" t="s"/>
      <c r="I71" s="238">
        <f>=H71-X71</f>
        <v>0</v>
      </c>
      <c r="J71" s="238">
        <f>=I71*E71</f>
        <v>0</v>
      </c>
      <c r="K71" s="238">
        <f>=SUM(L71:S71)</f>
        <v>0</v>
      </c>
      <c r="L71" s="238" t="s"/>
      <c r="M71" s="238" t="s"/>
      <c r="N71" s="238" t="s"/>
      <c r="O71" s="238" t="s"/>
      <c r="P71" s="238" t="s"/>
      <c r="Q71" s="238" t="s"/>
      <c r="R71" s="238" t="s"/>
      <c r="S71" s="238" t="s"/>
      <c r="T71" s="238" t="s"/>
      <c r="U71" s="238" t="s"/>
      <c r="V71" s="238" t="s"/>
      <c r="W71" s="238">
        <f>=IFERROR(SUM(Y71:CH71),"")</f>
        <v>0</v>
      </c>
      <c r="X71" s="238">
        <f>=(F71+K71)-W71</f>
        <v>0</v>
      </c>
      <c r="Y71" s="241" t="s"/>
      <c r="Z71" s="238" t="s"/>
      <c r="AA71" s="241" t="s"/>
      <c r="AB71" s="238" t="s"/>
      <c r="AC71" s="241" t="s"/>
      <c r="AD71" s="238" t="s"/>
      <c r="AE71" s="241" t="s"/>
      <c r="AF71" s="238" t="s"/>
      <c r="AG71" s="241" t="s"/>
      <c r="AH71" s="238" t="s"/>
      <c r="AI71" s="241" t="s"/>
      <c r="AJ71" s="238" t="s"/>
      <c r="AK71" s="241" t="s"/>
      <c r="AL71" s="238" t="s"/>
      <c r="AM71" s="241" t="s"/>
      <c r="AN71" s="238" t="s"/>
      <c r="AO71" s="241" t="s"/>
      <c r="AP71" s="238" t="s"/>
      <c r="AQ71" s="241" t="s"/>
      <c r="AR71" s="238" t="s"/>
      <c r="AS71" s="241" t="s"/>
      <c r="AT71" s="238" t="s"/>
      <c r="AU71" s="241" t="s"/>
      <c r="AV71" s="238" t="s"/>
      <c r="AW71" s="241" t="s"/>
      <c r="AX71" s="238" t="s"/>
      <c r="AY71" s="241" t="s"/>
      <c r="AZ71" s="238" t="s"/>
      <c r="BA71" s="241" t="s"/>
      <c r="BB71" s="238" t="s"/>
      <c r="BC71" s="241" t="s"/>
      <c r="BD71" s="238" t="s"/>
      <c r="BE71" s="241" t="s"/>
      <c r="BF71" s="238" t="s"/>
      <c r="BG71" s="241" t="s"/>
      <c r="BH71" s="238" t="s"/>
      <c r="BI71" s="241" t="s"/>
      <c r="BJ71" s="238" t="s"/>
      <c r="BK71" s="241" t="s"/>
      <c r="BL71" s="238" t="s"/>
      <c r="BM71" s="241" t="s"/>
      <c r="BN71" s="238" t="s"/>
      <c r="BO71" s="241" t="s"/>
      <c r="BP71" s="238" t="s"/>
      <c r="BQ71" s="241" t="s"/>
      <c r="BR71" s="238" t="s"/>
      <c r="BS71" s="241" t="s"/>
      <c r="BT71" s="238" t="s"/>
      <c r="BU71" s="241" t="s"/>
      <c r="BV71" s="238" t="s"/>
      <c r="BW71" s="241" t="s"/>
      <c r="BX71" s="238" t="s"/>
      <c r="BY71" s="241" t="s"/>
      <c r="BZ71" s="238" t="s"/>
      <c r="CA71" s="241" t="s"/>
      <c r="CB71" s="238" t="s"/>
      <c r="CC71" s="241" t="s"/>
      <c r="CD71" s="238" t="s"/>
      <c r="CE71" s="241" t="s"/>
      <c r="CF71" s="238" t="s"/>
      <c r="CG71" s="241" t="s"/>
      <c r="CH71" s="238" t="s"/>
    </row>
    <row r="72" spans="1:86" s="694" customFormat="1" customHeight="1">
      <c r="A72" s="249" t="s"/>
      <c r="B72" s="254" t="s"/>
      <c r="C72" s="238" t="s"/>
      <c r="D72" s="272" t="s"/>
      <c r="E72" s="240" t="s"/>
      <c r="F72" s="238" t="s"/>
      <c r="G72" s="238">
        <f>=F72*D72</f>
        <v>0</v>
      </c>
      <c r="H72" s="238" t="s"/>
      <c r="I72" s="238">
        <f>=H72-X72</f>
        <v>0</v>
      </c>
      <c r="J72" s="238">
        <f>=I72*E72</f>
        <v>0</v>
      </c>
      <c r="K72" s="238">
        <f>=SUM(L72:S72)</f>
        <v>0</v>
      </c>
      <c r="L72" s="238" t="s"/>
      <c r="M72" s="238" t="s"/>
      <c r="N72" s="238" t="s"/>
      <c r="O72" s="238" t="s"/>
      <c r="P72" s="238" t="s"/>
      <c r="Q72" s="238" t="s"/>
      <c r="R72" s="238" t="s"/>
      <c r="S72" s="238" t="s"/>
      <c r="T72" s="238" t="s"/>
      <c r="U72" s="238" t="s"/>
      <c r="V72" s="238" t="s"/>
      <c r="W72" s="238">
        <f>=IFERROR(SUM(Y72:CH72),"")</f>
        <v>0</v>
      </c>
      <c r="X72" s="238">
        <f>=(F72+K72)-W72</f>
        <v>0</v>
      </c>
      <c r="Y72" s="241" t="s"/>
      <c r="Z72" s="238" t="s"/>
      <c r="AA72" s="241" t="s"/>
      <c r="AB72" s="238" t="s"/>
      <c r="AC72" s="241" t="s"/>
      <c r="AD72" s="238" t="s"/>
      <c r="AE72" s="241" t="s"/>
      <c r="AF72" s="238" t="s"/>
      <c r="AG72" s="241" t="s"/>
      <c r="AH72" s="238" t="s"/>
      <c r="AI72" s="241" t="s"/>
      <c r="AJ72" s="238" t="s"/>
      <c r="AK72" s="241" t="s"/>
      <c r="AL72" s="238" t="s"/>
      <c r="AM72" s="241" t="s"/>
      <c r="AN72" s="238" t="s"/>
      <c r="AO72" s="241" t="s"/>
      <c r="AP72" s="238" t="s"/>
      <c r="AQ72" s="241" t="s"/>
      <c r="AR72" s="238" t="s"/>
      <c r="AS72" s="241" t="s"/>
      <c r="AT72" s="238" t="s"/>
      <c r="AU72" s="241" t="s"/>
      <c r="AV72" s="238" t="s"/>
      <c r="AW72" s="241" t="s"/>
      <c r="AX72" s="238" t="s"/>
      <c r="AY72" s="241" t="s"/>
      <c r="AZ72" s="238" t="s"/>
      <c r="BA72" s="241" t="s"/>
      <c r="BB72" s="238" t="s"/>
      <c r="BC72" s="241" t="s"/>
      <c r="BD72" s="238" t="s"/>
      <c r="BE72" s="241" t="s"/>
      <c r="BF72" s="238" t="s"/>
      <c r="BG72" s="241" t="s"/>
      <c r="BH72" s="238" t="s"/>
      <c r="BI72" s="241" t="s"/>
      <c r="BJ72" s="238" t="s"/>
      <c r="BK72" s="241" t="s"/>
      <c r="BL72" s="238" t="s"/>
      <c r="BM72" s="241" t="s"/>
      <c r="BN72" s="238" t="s"/>
      <c r="BO72" s="241" t="s"/>
      <c r="BP72" s="238" t="s"/>
      <c r="BQ72" s="241" t="s"/>
      <c r="BR72" s="238" t="s"/>
      <c r="BS72" s="241" t="s"/>
      <c r="BT72" s="238" t="s"/>
      <c r="BU72" s="241" t="s"/>
      <c r="BV72" s="238" t="s"/>
      <c r="BW72" s="241" t="s"/>
      <c r="BX72" s="238" t="s"/>
      <c r="BY72" s="241" t="s"/>
      <c r="BZ72" s="238" t="s"/>
      <c r="CA72" s="241" t="s"/>
      <c r="CB72" s="238" t="s"/>
      <c r="CC72" s="241" t="s"/>
      <c r="CD72" s="238" t="s"/>
      <c r="CE72" s="241" t="s"/>
      <c r="CF72" s="238" t="s"/>
      <c r="CG72" s="241" t="s"/>
      <c r="CH72" s="238" t="s"/>
    </row>
    <row r="73" spans="1:86" s="694" customFormat="1" customHeight="1">
      <c r="A73" s="249" t="s"/>
      <c r="B73" s="254" t="s"/>
      <c r="C73" s="238" t="s"/>
      <c r="D73" s="272" t="s"/>
      <c r="E73" s="240" t="s"/>
      <c r="F73" s="238" t="s"/>
      <c r="G73" s="238">
        <f>=F73*D73</f>
        <v>0</v>
      </c>
      <c r="H73" s="238" t="s"/>
      <c r="I73" s="238">
        <f>=H73-X73</f>
        <v>0</v>
      </c>
      <c r="J73" s="238">
        <f>=I73*E73</f>
        <v>0</v>
      </c>
      <c r="K73" s="238">
        <f>=SUM(L73:S73)</f>
        <v>0</v>
      </c>
      <c r="L73" s="238" t="s"/>
      <c r="M73" s="238" t="s"/>
      <c r="N73" s="238" t="s"/>
      <c r="O73" s="238" t="s"/>
      <c r="P73" s="238" t="s"/>
      <c r="Q73" s="238" t="s"/>
      <c r="R73" s="238" t="s"/>
      <c r="S73" s="238" t="s"/>
      <c r="T73" s="238" t="s"/>
      <c r="U73" s="238" t="s"/>
      <c r="V73" s="238" t="s"/>
      <c r="W73" s="238">
        <f>=IFERROR(SUM(Y73:CH73),"")</f>
        <v>0</v>
      </c>
      <c r="X73" s="238">
        <f>=(F73+K73)-W73</f>
        <v>0</v>
      </c>
      <c r="Y73" s="241" t="s"/>
      <c r="Z73" s="238" t="s"/>
      <c r="AA73" s="241" t="s"/>
      <c r="AB73" s="238" t="s"/>
      <c r="AC73" s="241" t="s"/>
      <c r="AD73" s="238" t="s"/>
      <c r="AE73" s="241" t="s"/>
      <c r="AF73" s="238" t="s"/>
      <c r="AG73" s="241" t="s"/>
      <c r="AH73" s="238" t="s"/>
      <c r="AI73" s="241" t="s"/>
      <c r="AJ73" s="238" t="s"/>
      <c r="AK73" s="241" t="s"/>
      <c r="AL73" s="238" t="s"/>
      <c r="AM73" s="241" t="s"/>
      <c r="AN73" s="238" t="s"/>
      <c r="AO73" s="241" t="s"/>
      <c r="AP73" s="238" t="s"/>
      <c r="AQ73" s="241" t="s"/>
      <c r="AR73" s="238" t="s"/>
      <c r="AS73" s="241" t="s"/>
      <c r="AT73" s="238" t="s"/>
      <c r="AU73" s="241" t="s"/>
      <c r="AV73" s="238" t="s"/>
      <c r="AW73" s="241" t="s"/>
      <c r="AX73" s="238" t="s"/>
      <c r="AY73" s="241" t="s"/>
      <c r="AZ73" s="238" t="s"/>
      <c r="BA73" s="241" t="s"/>
      <c r="BB73" s="238" t="s"/>
      <c r="BC73" s="241" t="s"/>
      <c r="BD73" s="238" t="s"/>
      <c r="BE73" s="241" t="s"/>
      <c r="BF73" s="238" t="s"/>
      <c r="BG73" s="241" t="s"/>
      <c r="BH73" s="238" t="s"/>
      <c r="BI73" s="241" t="s"/>
      <c r="BJ73" s="238" t="s"/>
      <c r="BK73" s="241" t="s"/>
      <c r="BL73" s="238" t="s"/>
      <c r="BM73" s="241" t="s"/>
      <c r="BN73" s="238" t="s"/>
      <c r="BO73" s="241" t="s"/>
      <c r="BP73" s="238" t="s"/>
      <c r="BQ73" s="241" t="s"/>
      <c r="BR73" s="238" t="s"/>
      <c r="BS73" s="241" t="s"/>
      <c r="BT73" s="238" t="s"/>
      <c r="BU73" s="241" t="s"/>
      <c r="BV73" s="238" t="s"/>
      <c r="BW73" s="241" t="s"/>
      <c r="BX73" s="238" t="s"/>
      <c r="BY73" s="241" t="s"/>
      <c r="BZ73" s="238" t="s"/>
      <c r="CA73" s="241" t="s"/>
      <c r="CB73" s="238" t="s"/>
      <c r="CC73" s="241" t="s"/>
      <c r="CD73" s="238" t="s"/>
      <c r="CE73" s="241" t="s"/>
      <c r="CF73" s="238" t="s"/>
      <c r="CG73" s="241" t="s"/>
      <c r="CH73" s="238" t="s"/>
    </row>
    <row r="74" spans="1:86" s="696" customFormat="1" customHeight="1">
      <c r="A74" s="255" t="s"/>
      <c r="B74" s="271" t="s"/>
      <c r="C74" s="243" t="s"/>
      <c r="D74" s="273" t="s"/>
      <c r="E74" s="245" t="s"/>
      <c r="F74" s="243" t="s"/>
      <c r="G74" s="243">
        <f>=F74*D74</f>
        <v>0</v>
      </c>
      <c r="H74" s="243" t="s"/>
      <c r="I74" s="243">
        <f>=H74-X74</f>
        <v>0</v>
      </c>
      <c r="J74" s="243">
        <f>=I74*E74</f>
        <v>0</v>
      </c>
      <c r="K74" s="243">
        <f>=SUM(L74:S74)</f>
        <v>0</v>
      </c>
      <c r="L74" s="243" t="s"/>
      <c r="M74" s="243" t="s"/>
      <c r="N74" s="243" t="s"/>
      <c r="O74" s="243" t="s"/>
      <c r="P74" s="243" t="s"/>
      <c r="Q74" s="243" t="s"/>
      <c r="R74" s="243" t="s"/>
      <c r="S74" s="243" t="s"/>
      <c r="T74" s="243" t="s"/>
      <c r="U74" s="243" t="s"/>
      <c r="V74" s="243" t="s"/>
      <c r="W74" s="243">
        <f>=IFERROR(SUM(Y74:CH74),"")</f>
        <v>0</v>
      </c>
      <c r="X74" s="243">
        <f>=(F74+K74)-W74</f>
        <v>0</v>
      </c>
      <c r="Y74" s="246" t="s"/>
      <c r="Z74" s="243" t="s"/>
      <c r="AA74" s="246" t="s"/>
      <c r="AB74" s="243" t="s"/>
      <c r="AC74" s="246" t="s"/>
      <c r="AD74" s="243" t="s"/>
      <c r="AE74" s="246" t="s"/>
      <c r="AF74" s="243" t="s"/>
      <c r="AG74" s="246" t="s"/>
      <c r="AH74" s="243" t="s"/>
      <c r="AI74" s="246" t="s"/>
      <c r="AJ74" s="243" t="s"/>
      <c r="AK74" s="246" t="s"/>
      <c r="AL74" s="243" t="s"/>
      <c r="AM74" s="246" t="s"/>
      <c r="AN74" s="243" t="s"/>
      <c r="AO74" s="246" t="s"/>
      <c r="AP74" s="243" t="s"/>
      <c r="AQ74" s="246" t="s"/>
      <c r="AR74" s="243" t="s"/>
      <c r="AS74" s="246" t="s"/>
      <c r="AT74" s="243" t="s"/>
      <c r="AU74" s="246" t="s"/>
      <c r="AV74" s="243" t="s"/>
      <c r="AW74" s="246" t="s"/>
      <c r="AX74" s="243" t="s"/>
      <c r="AY74" s="246" t="s"/>
      <c r="AZ74" s="243" t="s"/>
      <c r="BA74" s="246" t="s"/>
      <c r="BB74" s="243" t="s"/>
      <c r="BC74" s="246" t="s"/>
      <c r="BD74" s="243" t="s"/>
      <c r="BE74" s="246" t="s"/>
      <c r="BF74" s="243" t="s"/>
      <c r="BG74" s="246" t="s"/>
      <c r="BH74" s="243" t="s"/>
      <c r="BI74" s="246" t="s"/>
      <c r="BJ74" s="243" t="s"/>
      <c r="BK74" s="246" t="s"/>
      <c r="BL74" s="243" t="s"/>
      <c r="BM74" s="246" t="s"/>
      <c r="BN74" s="243" t="s"/>
      <c r="BO74" s="246" t="s"/>
      <c r="BP74" s="243" t="s"/>
      <c r="BQ74" s="246" t="s"/>
      <c r="BR74" s="243" t="s"/>
      <c r="BS74" s="246" t="s"/>
      <c r="BT74" s="243" t="s"/>
      <c r="BU74" s="246" t="s"/>
      <c r="BV74" s="243" t="s"/>
      <c r="BW74" s="246" t="s"/>
      <c r="BX74" s="243" t="s"/>
      <c r="BY74" s="246" t="s"/>
      <c r="BZ74" s="243" t="s"/>
      <c r="CA74" s="246" t="s"/>
      <c r="CB74" s="243" t="s"/>
      <c r="CC74" s="246" t="s"/>
      <c r="CD74" s="243" t="s"/>
      <c r="CE74" s="246" t="s"/>
      <c r="CF74" s="243" t="s"/>
      <c r="CG74" s="246" t="s"/>
      <c r="CH74" s="243" t="s"/>
    </row>
    <row r="75" spans="1:86" s="694" customFormat="1" customHeight="1">
      <c r="A75" s="249" t="s">
        <v>152</v>
      </c>
      <c r="B75" s="251" t="s">
        <v>323</v>
      </c>
      <c r="C75" s="236" t="s">
        <v>324</v>
      </c>
      <c r="D75" s="252" t="s"/>
      <c r="E75" s="253" t="s"/>
      <c r="F75" s="236" t="s"/>
      <c r="G75" s="236">
        <f>=F75*D75</f>
        <v>0</v>
      </c>
      <c r="H75" s="236" t="s"/>
      <c r="I75" s="236">
        <f>=H75-X75</f>
        <v>0</v>
      </c>
      <c r="J75" s="236">
        <f>=I75*E75</f>
        <v>0</v>
      </c>
      <c r="K75" s="236">
        <f>=SUM(L75:S75)</f>
        <v>0</v>
      </c>
      <c r="L75" s="236" t="s"/>
      <c r="M75" s="236" t="s"/>
      <c r="N75" s="236" t="s"/>
      <c r="O75" s="236" t="s"/>
      <c r="P75" s="236" t="s"/>
      <c r="Q75" s="236" t="s"/>
      <c r="R75" s="236" t="s"/>
      <c r="S75" s="236" t="s"/>
      <c r="T75" s="236" t="s"/>
      <c r="U75" s="236" t="s"/>
      <c r="V75" s="236" t="s"/>
      <c r="W75" s="236">
        <f>=IFERROR(SUM(Y75:CH75),"")</f>
        <v>0</v>
      </c>
      <c r="X75" s="236">
        <f>=(F75+K75)-W75</f>
        <v>0</v>
      </c>
      <c r="Y75" s="235" t="s"/>
      <c r="Z75" s="236" t="s"/>
      <c r="AA75" s="235" t="s"/>
      <c r="AB75" s="236" t="s"/>
      <c r="AC75" s="235" t="s"/>
      <c r="AD75" s="236" t="s"/>
      <c r="AE75" s="235" t="s"/>
      <c r="AF75" s="236" t="s"/>
      <c r="AG75" s="235" t="s"/>
      <c r="AH75" s="236" t="s"/>
      <c r="AI75" s="235" t="s"/>
      <c r="AJ75" s="236" t="s"/>
      <c r="AK75" s="235" t="s"/>
      <c r="AL75" s="236" t="s"/>
      <c r="AM75" s="235" t="s"/>
      <c r="AN75" s="236" t="s"/>
      <c r="AO75" s="235" t="s"/>
      <c r="AP75" s="236" t="s"/>
      <c r="AQ75" s="235" t="s"/>
      <c r="AR75" s="236" t="s"/>
      <c r="AS75" s="235" t="s"/>
      <c r="AT75" s="236" t="s"/>
      <c r="AU75" s="235" t="s"/>
      <c r="AV75" s="236" t="s"/>
      <c r="AW75" s="235" t="s"/>
      <c r="AX75" s="236" t="s"/>
      <c r="AY75" s="235" t="s"/>
      <c r="AZ75" s="236" t="s"/>
      <c r="BA75" s="235" t="s"/>
      <c r="BB75" s="236" t="s"/>
      <c r="BC75" s="235" t="s"/>
      <c r="BD75" s="236" t="s"/>
      <c r="BE75" s="235" t="s"/>
      <c r="BF75" s="236" t="s"/>
      <c r="BG75" s="235" t="s"/>
      <c r="BH75" s="236" t="s"/>
      <c r="BI75" s="235" t="s"/>
      <c r="BJ75" s="236" t="s"/>
      <c r="BK75" s="235" t="s"/>
      <c r="BL75" s="236" t="s"/>
      <c r="BM75" s="235" t="s"/>
      <c r="BN75" s="236" t="s"/>
      <c r="BO75" s="235" t="s"/>
      <c r="BP75" s="236" t="s"/>
      <c r="BQ75" s="235" t="s"/>
      <c r="BR75" s="236" t="s"/>
      <c r="BS75" s="235" t="s"/>
      <c r="BT75" s="236" t="s"/>
      <c r="BU75" s="235" t="s"/>
      <c r="BV75" s="236" t="s"/>
      <c r="BW75" s="235" t="s"/>
      <c r="BX75" s="236" t="s"/>
      <c r="BY75" s="235" t="s"/>
      <c r="BZ75" s="236" t="s"/>
      <c r="CA75" s="235" t="s"/>
      <c r="CB75" s="236" t="s"/>
      <c r="CC75" s="235" t="s"/>
      <c r="CD75" s="236" t="s"/>
      <c r="CE75" s="235" t="s"/>
      <c r="CF75" s="236" t="s"/>
      <c r="CG75" s="235" t="s"/>
      <c r="CH75" s="236" t="s"/>
    </row>
    <row r="76" spans="1:86" s="694" customFormat="1" customHeight="1">
      <c r="A76" s="249" t="s"/>
      <c r="B76" s="254" t="s">
        <v>325</v>
      </c>
      <c r="C76" s="238" t="s">
        <v>326</v>
      </c>
      <c r="D76" s="239" t="s"/>
      <c r="E76" s="240" t="s"/>
      <c r="F76" s="238" t="s"/>
      <c r="G76" s="238">
        <f>=F76*D76</f>
        <v>0</v>
      </c>
      <c r="H76" s="238" t="s"/>
      <c r="I76" s="238">
        <f>=H76-X76</f>
        <v>0</v>
      </c>
      <c r="J76" s="238">
        <f>=I76*E76</f>
        <v>0</v>
      </c>
      <c r="K76" s="238">
        <f>=SUM(L76:S76)</f>
        <v>0</v>
      </c>
      <c r="L76" s="238" t="s"/>
      <c r="M76" s="238" t="s"/>
      <c r="N76" s="238" t="s"/>
      <c r="O76" s="238" t="s"/>
      <c r="P76" s="238" t="s"/>
      <c r="Q76" s="238" t="s"/>
      <c r="R76" s="238" t="s"/>
      <c r="S76" s="238" t="s"/>
      <c r="T76" s="238" t="s"/>
      <c r="U76" s="238" t="s"/>
      <c r="V76" s="238" t="s"/>
      <c r="W76" s="238">
        <f>=IFERROR(SUM(Y76:CH76),"")</f>
        <v>0</v>
      </c>
      <c r="X76" s="238">
        <f>=(F76+K76)-W76</f>
        <v>0</v>
      </c>
      <c r="Y76" s="241" t="s"/>
      <c r="Z76" s="238" t="s"/>
      <c r="AA76" s="241" t="s"/>
      <c r="AB76" s="238" t="s"/>
      <c r="AC76" s="241" t="s"/>
      <c r="AD76" s="238" t="s"/>
      <c r="AE76" s="241" t="s"/>
      <c r="AF76" s="238" t="s"/>
      <c r="AG76" s="241" t="s"/>
      <c r="AH76" s="238" t="s"/>
      <c r="AI76" s="241" t="s"/>
      <c r="AJ76" s="238" t="s"/>
      <c r="AK76" s="241" t="s"/>
      <c r="AL76" s="238" t="s"/>
      <c r="AM76" s="241" t="s"/>
      <c r="AN76" s="238" t="s"/>
      <c r="AO76" s="241" t="s"/>
      <c r="AP76" s="238" t="s"/>
      <c r="AQ76" s="241" t="s"/>
      <c r="AR76" s="238" t="s"/>
      <c r="AS76" s="241" t="s"/>
      <c r="AT76" s="238" t="s"/>
      <c r="AU76" s="241" t="s"/>
      <c r="AV76" s="238" t="s"/>
      <c r="AW76" s="241" t="s"/>
      <c r="AX76" s="238" t="s"/>
      <c r="AY76" s="241" t="s"/>
      <c r="AZ76" s="238" t="s"/>
      <c r="BA76" s="241" t="s"/>
      <c r="BB76" s="238" t="s"/>
      <c r="BC76" s="241" t="s"/>
      <c r="BD76" s="238" t="s"/>
      <c r="BE76" s="241" t="s"/>
      <c r="BF76" s="238" t="s"/>
      <c r="BG76" s="241" t="s"/>
      <c r="BH76" s="238" t="s"/>
      <c r="BI76" s="241" t="s"/>
      <c r="BJ76" s="238" t="s"/>
      <c r="BK76" s="241" t="s"/>
      <c r="BL76" s="238" t="s"/>
      <c r="BM76" s="241" t="s"/>
      <c r="BN76" s="238" t="s"/>
      <c r="BO76" s="241" t="s"/>
      <c r="BP76" s="238" t="s"/>
      <c r="BQ76" s="241" t="s"/>
      <c r="BR76" s="238" t="s"/>
      <c r="BS76" s="241" t="s"/>
      <c r="BT76" s="238" t="s"/>
      <c r="BU76" s="241" t="s"/>
      <c r="BV76" s="238" t="s"/>
      <c r="BW76" s="241" t="s"/>
      <c r="BX76" s="238" t="s"/>
      <c r="BY76" s="241" t="s"/>
      <c r="BZ76" s="238" t="s"/>
      <c r="CA76" s="241" t="s"/>
      <c r="CB76" s="238" t="s"/>
      <c r="CC76" s="241" t="s"/>
      <c r="CD76" s="238" t="s"/>
      <c r="CE76" s="241" t="s"/>
      <c r="CF76" s="238" t="s"/>
      <c r="CG76" s="241" t="s"/>
      <c r="CH76" s="238" t="s"/>
    </row>
    <row r="77" spans="1:86" s="694" customFormat="1" customHeight="1">
      <c r="A77" s="249" t="s"/>
      <c r="B77" s="254" t="s">
        <v>327</v>
      </c>
      <c r="C77" s="238" t="s">
        <v>328</v>
      </c>
      <c r="D77" s="239" t="s"/>
      <c r="E77" s="240" t="s"/>
      <c r="F77" s="238" t="s"/>
      <c r="G77" s="238">
        <f>=F77*D77</f>
        <v>0</v>
      </c>
      <c r="H77" s="238" t="s"/>
      <c r="I77" s="238">
        <f>=H77-X77</f>
        <v>0</v>
      </c>
      <c r="J77" s="238">
        <f>=I77*E77</f>
        <v>0</v>
      </c>
      <c r="K77" s="238">
        <f>=SUM(L77:S77)</f>
        <v>0</v>
      </c>
      <c r="L77" s="238" t="s"/>
      <c r="M77" s="238" t="s"/>
      <c r="N77" s="238" t="s"/>
      <c r="O77" s="238" t="s"/>
      <c r="P77" s="238" t="s"/>
      <c r="Q77" s="274" t="s"/>
      <c r="R77" s="238" t="s"/>
      <c r="S77" s="238" t="s"/>
      <c r="T77" s="238" t="s"/>
      <c r="U77" s="238" t="s"/>
      <c r="V77" s="238" t="s"/>
      <c r="W77" s="238">
        <f>=IFERROR(SUM(Y77:CH77),"")</f>
        <v>0</v>
      </c>
      <c r="X77" s="238">
        <f>=(F77+K77)-W77</f>
        <v>0</v>
      </c>
      <c r="Y77" s="241" t="s"/>
      <c r="Z77" s="238" t="s"/>
      <c r="AA77" s="241" t="s"/>
      <c r="AB77" s="238" t="s"/>
      <c r="AC77" s="241" t="s"/>
      <c r="AD77" s="238" t="s"/>
      <c r="AE77" s="241" t="s"/>
      <c r="AF77" s="238" t="s"/>
      <c r="AG77" s="241" t="s"/>
      <c r="AH77" s="238" t="s"/>
      <c r="AI77" s="241" t="s"/>
      <c r="AJ77" s="238" t="s"/>
      <c r="AK77" s="241" t="s"/>
      <c r="AL77" s="238" t="s"/>
      <c r="AM77" s="241" t="s"/>
      <c r="AN77" s="238" t="s"/>
      <c r="AO77" s="241" t="s"/>
      <c r="AP77" s="238" t="s"/>
      <c r="AQ77" s="241" t="s"/>
      <c r="AR77" s="238" t="s"/>
      <c r="AS77" s="241" t="s"/>
      <c r="AT77" s="238" t="s"/>
      <c r="AU77" s="241" t="s"/>
      <c r="AV77" s="238" t="s"/>
      <c r="AW77" s="241" t="s"/>
      <c r="AX77" s="238" t="s"/>
      <c r="AY77" s="241" t="s"/>
      <c r="AZ77" s="238" t="s"/>
      <c r="BA77" s="241" t="s"/>
      <c r="BB77" s="238" t="s"/>
      <c r="BC77" s="241" t="s"/>
      <c r="BD77" s="238" t="s"/>
      <c r="BE77" s="241" t="s"/>
      <c r="BF77" s="238" t="s"/>
      <c r="BG77" s="241" t="s"/>
      <c r="BH77" s="238" t="s"/>
      <c r="BI77" s="241" t="s"/>
      <c r="BJ77" s="238" t="s"/>
      <c r="BK77" s="241" t="s"/>
      <c r="BL77" s="238" t="s"/>
      <c r="BM77" s="241" t="s"/>
      <c r="BN77" s="238" t="s"/>
      <c r="BO77" s="241" t="s"/>
      <c r="BP77" s="238" t="s"/>
      <c r="BQ77" s="241" t="s"/>
      <c r="BR77" s="238" t="s"/>
      <c r="BS77" s="241" t="s"/>
      <c r="BT77" s="238" t="s"/>
      <c r="BU77" s="241" t="s"/>
      <c r="BV77" s="238" t="s"/>
      <c r="BW77" s="241" t="s"/>
      <c r="BX77" s="238" t="s"/>
      <c r="BY77" s="241" t="s"/>
      <c r="BZ77" s="238" t="s"/>
      <c r="CA77" s="241" t="s"/>
      <c r="CB77" s="238" t="s"/>
      <c r="CC77" s="241" t="s"/>
      <c r="CD77" s="238" t="s"/>
      <c r="CE77" s="241" t="s"/>
      <c r="CF77" s="238" t="s"/>
      <c r="CG77" s="241" t="s"/>
      <c r="CH77" s="238" t="s"/>
    </row>
    <row r="78" spans="1:86" s="694" customFormat="1" customHeight="1">
      <c r="A78" s="249" t="s"/>
      <c r="B78" s="254" t="s">
        <v>329</v>
      </c>
      <c r="C78" s="238" t="s">
        <v>330</v>
      </c>
      <c r="D78" s="239" t="s"/>
      <c r="E78" s="240" t="s"/>
      <c r="F78" s="238" t="s"/>
      <c r="G78" s="238">
        <f>=F78*D78</f>
        <v>0</v>
      </c>
      <c r="H78" s="238" t="s"/>
      <c r="I78" s="238">
        <f>=H78-X78</f>
        <v>0</v>
      </c>
      <c r="J78" s="238">
        <f>=I78*E78</f>
        <v>0</v>
      </c>
      <c r="K78" s="238">
        <f>=SUM(L78:S78)</f>
        <v>0</v>
      </c>
      <c r="L78" s="238" t="s"/>
      <c r="M78" s="238" t="s"/>
      <c r="N78" s="238" t="s"/>
      <c r="O78" s="238" t="s"/>
      <c r="P78" s="238" t="s"/>
      <c r="Q78" s="274" t="s"/>
      <c r="R78" s="238" t="s"/>
      <c r="S78" s="238" t="s"/>
      <c r="T78" s="238" t="s"/>
      <c r="U78" s="238" t="s"/>
      <c r="V78" s="238" t="s"/>
      <c r="W78" s="238">
        <f>=IFERROR(SUM(Y78:CH78),"")</f>
        <v>0</v>
      </c>
      <c r="X78" s="238">
        <f>=(F78+K78)-W78</f>
        <v>0</v>
      </c>
      <c r="Y78" s="241" t="s"/>
      <c r="Z78" s="238" t="s"/>
      <c r="AA78" s="241" t="s"/>
      <c r="AB78" s="238" t="s"/>
      <c r="AC78" s="241" t="s"/>
      <c r="AD78" s="238" t="s"/>
      <c r="AE78" s="241" t="s"/>
      <c r="AF78" s="238" t="s"/>
      <c r="AG78" s="241" t="s"/>
      <c r="AH78" s="238" t="s"/>
      <c r="AI78" s="241" t="s"/>
      <c r="AJ78" s="238" t="s"/>
      <c r="AK78" s="241" t="s"/>
      <c r="AL78" s="238" t="s"/>
      <c r="AM78" s="241" t="s"/>
      <c r="AN78" s="238" t="s"/>
      <c r="AO78" s="241" t="s"/>
      <c r="AP78" s="238" t="s"/>
      <c r="AQ78" s="241" t="s"/>
      <c r="AR78" s="238" t="s"/>
      <c r="AS78" s="241" t="s"/>
      <c r="AT78" s="238" t="s"/>
      <c r="AU78" s="241" t="s"/>
      <c r="AV78" s="238" t="s"/>
      <c r="AW78" s="241" t="s"/>
      <c r="AX78" s="238" t="s"/>
      <c r="AY78" s="241" t="s"/>
      <c r="AZ78" s="238" t="s"/>
      <c r="BA78" s="241" t="s"/>
      <c r="BB78" s="238" t="s"/>
      <c r="BC78" s="241" t="s"/>
      <c r="BD78" s="238" t="s"/>
      <c r="BE78" s="241" t="s"/>
      <c r="BF78" s="238" t="s"/>
      <c r="BG78" s="241" t="s"/>
      <c r="BH78" s="238" t="s"/>
      <c r="BI78" s="241" t="s"/>
      <c r="BJ78" s="238" t="s"/>
      <c r="BK78" s="241" t="s"/>
      <c r="BL78" s="238" t="s"/>
      <c r="BM78" s="241" t="s"/>
      <c r="BN78" s="238" t="s"/>
      <c r="BO78" s="241" t="s"/>
      <c r="BP78" s="238" t="s"/>
      <c r="BQ78" s="241" t="s"/>
      <c r="BR78" s="238" t="s"/>
      <c r="BS78" s="241" t="s"/>
      <c r="BT78" s="238" t="s"/>
      <c r="BU78" s="241" t="s"/>
      <c r="BV78" s="238" t="s"/>
      <c r="BW78" s="241" t="s"/>
      <c r="BX78" s="238" t="s"/>
      <c r="BY78" s="241" t="s"/>
      <c r="BZ78" s="238" t="s"/>
      <c r="CA78" s="241" t="s"/>
      <c r="CB78" s="238" t="s"/>
      <c r="CC78" s="241" t="s"/>
      <c r="CD78" s="238" t="s"/>
      <c r="CE78" s="241" t="s"/>
      <c r="CF78" s="238" t="s"/>
      <c r="CG78" s="241" t="s"/>
      <c r="CH78" s="238" t="s"/>
    </row>
    <row r="79" spans="1:86" s="697" customFormat="1" customHeight="1">
      <c r="A79" s="249" t="s"/>
      <c r="B79" s="254" t="s">
        <v>331</v>
      </c>
      <c r="C79" s="275" t="s"/>
      <c r="D79" s="276" t="s"/>
      <c r="E79" s="240" t="s"/>
      <c r="F79" s="238" t="s"/>
      <c r="G79" s="238">
        <f>=F79*D79</f>
        <v>0</v>
      </c>
      <c r="H79" s="238" t="s"/>
      <c r="I79" s="238">
        <f>=H79-X79</f>
        <v>0</v>
      </c>
      <c r="J79" s="238">
        <f>=I79*E79</f>
        <v>0</v>
      </c>
      <c r="K79" s="238">
        <f>=SUM(L79:S79)</f>
        <v>0</v>
      </c>
      <c r="L79" s="238" t="s"/>
      <c r="M79" s="238" t="s"/>
      <c r="N79" s="238" t="s"/>
      <c r="O79" s="238" t="s"/>
      <c r="P79" s="238" t="s"/>
      <c r="Q79" s="238" t="s"/>
      <c r="R79" s="238" t="s"/>
      <c r="S79" s="238" t="s"/>
      <c r="T79" s="238" t="s"/>
      <c r="U79" s="238" t="s"/>
      <c r="V79" s="238" t="s"/>
      <c r="W79" s="238">
        <f>=IFERROR(SUM(Y79:CH79),"")</f>
        <v>0</v>
      </c>
      <c r="X79" s="238">
        <f>=(F79+K79)-W79</f>
        <v>0</v>
      </c>
      <c r="Y79" s="241" t="s"/>
      <c r="Z79" s="238" t="s"/>
      <c r="AA79" s="241" t="s"/>
      <c r="AB79" s="238" t="s"/>
      <c r="AC79" s="241" t="s"/>
      <c r="AD79" s="238" t="s"/>
      <c r="AE79" s="241" t="s"/>
      <c r="AF79" s="238" t="s"/>
      <c r="AG79" s="241" t="s"/>
      <c r="AH79" s="238" t="s"/>
      <c r="AI79" s="241" t="s"/>
      <c r="AJ79" s="238" t="s"/>
      <c r="AK79" s="241" t="s"/>
      <c r="AL79" s="238" t="s"/>
      <c r="AM79" s="241" t="s"/>
      <c r="AN79" s="238" t="s"/>
      <c r="AO79" s="241" t="s"/>
      <c r="AP79" s="238" t="s"/>
      <c r="AQ79" s="241" t="s"/>
      <c r="AR79" s="238" t="s"/>
      <c r="AS79" s="241" t="s"/>
      <c r="AT79" s="238" t="s"/>
      <c r="AU79" s="241" t="s"/>
      <c r="AV79" s="238" t="s"/>
      <c r="AW79" s="241" t="s"/>
      <c r="AX79" s="238" t="s"/>
      <c r="AY79" s="241" t="s"/>
      <c r="AZ79" s="238" t="s"/>
      <c r="BA79" s="241" t="s"/>
      <c r="BB79" s="238" t="s"/>
      <c r="BC79" s="241" t="s"/>
      <c r="BD79" s="238" t="s"/>
      <c r="BE79" s="241" t="s"/>
      <c r="BF79" s="238" t="s"/>
      <c r="BG79" s="241" t="s"/>
      <c r="BH79" s="238" t="s"/>
      <c r="BI79" s="241" t="s"/>
      <c r="BJ79" s="238" t="s"/>
      <c r="BK79" s="241" t="s"/>
      <c r="BL79" s="238" t="s"/>
      <c r="BM79" s="241" t="s"/>
      <c r="BN79" s="238" t="s"/>
      <c r="BO79" s="241" t="s"/>
      <c r="BP79" s="238" t="s"/>
      <c r="BQ79" s="241" t="s"/>
      <c r="BR79" s="238" t="s"/>
      <c r="BS79" s="241" t="s"/>
      <c r="BT79" s="238" t="s"/>
      <c r="BU79" s="241" t="s"/>
      <c r="BV79" s="238" t="s"/>
      <c r="BW79" s="241" t="s"/>
      <c r="BX79" s="238" t="s"/>
      <c r="BY79" s="241" t="s"/>
      <c r="BZ79" s="238" t="s"/>
      <c r="CA79" s="241" t="s"/>
      <c r="CB79" s="238" t="s"/>
      <c r="CC79" s="241" t="s"/>
      <c r="CD79" s="238" t="s"/>
      <c r="CE79" s="241" t="s"/>
      <c r="CF79" s="238" t="s"/>
      <c r="CG79" s="241" t="s"/>
      <c r="CH79" s="238" t="s"/>
    </row>
    <row r="80" spans="1:86" s="689" customFormat="1" customHeight="1">
      <c r="A80" s="249" t="s"/>
      <c r="B80" s="254" t="s">
        <v>332</v>
      </c>
      <c r="C80" s="238" t="s"/>
      <c r="D80" s="239" t="s"/>
      <c r="E80" s="240" t="s"/>
      <c r="F80" s="238" t="s"/>
      <c r="G80" s="238">
        <f>=F80*D80</f>
        <v>0</v>
      </c>
      <c r="H80" s="238" t="s"/>
      <c r="I80" s="238">
        <f>=H80-X80</f>
        <v>0</v>
      </c>
      <c r="J80" s="238">
        <f>=I80*E80</f>
        <v>0</v>
      </c>
      <c r="K80" s="238">
        <f>=SUM(L80:S80)</f>
        <v>0</v>
      </c>
      <c r="L80" s="238" t="s"/>
      <c r="M80" s="238" t="s"/>
      <c r="N80" s="238" t="s"/>
      <c r="O80" s="238" t="s"/>
      <c r="P80" s="238" t="s"/>
      <c r="Q80" s="238" t="s"/>
      <c r="R80" s="238" t="s"/>
      <c r="S80" s="238" t="s"/>
      <c r="T80" s="238" t="s"/>
      <c r="U80" s="238" t="s"/>
      <c r="V80" s="238" t="s"/>
      <c r="W80" s="238">
        <f>=IFERROR(SUM(Y80:CH80),"")</f>
        <v>0</v>
      </c>
      <c r="X80" s="238">
        <f>=(F80+K80)-W80</f>
        <v>0</v>
      </c>
      <c r="Y80" s="241" t="s"/>
      <c r="Z80" s="238" t="s"/>
      <c r="AA80" s="241" t="s"/>
      <c r="AB80" s="238" t="s"/>
      <c r="AC80" s="241" t="s"/>
      <c r="AD80" s="238" t="s"/>
      <c r="AE80" s="241" t="s"/>
      <c r="AF80" s="238" t="s"/>
      <c r="AG80" s="241" t="s"/>
      <c r="AH80" s="238" t="s"/>
      <c r="AI80" s="241" t="s"/>
      <c r="AJ80" s="238" t="s"/>
      <c r="AK80" s="241" t="s"/>
      <c r="AL80" s="238" t="s"/>
      <c r="AM80" s="241" t="s"/>
      <c r="AN80" s="238" t="s"/>
      <c r="AO80" s="241" t="s"/>
      <c r="AP80" s="238" t="s"/>
      <c r="AQ80" s="241" t="s"/>
      <c r="AR80" s="238" t="s"/>
      <c r="AS80" s="241" t="s"/>
      <c r="AT80" s="238" t="s"/>
      <c r="AU80" s="241" t="s"/>
      <c r="AV80" s="238" t="s"/>
      <c r="AW80" s="241" t="s"/>
      <c r="AX80" s="238" t="s"/>
      <c r="AY80" s="241" t="s"/>
      <c r="AZ80" s="238" t="s"/>
      <c r="BA80" s="241" t="s"/>
      <c r="BB80" s="238" t="s"/>
      <c r="BC80" s="241" t="s"/>
      <c r="BD80" s="238" t="s"/>
      <c r="BE80" s="241" t="s"/>
      <c r="BF80" s="238" t="s"/>
      <c r="BG80" s="241" t="s"/>
      <c r="BH80" s="238" t="s"/>
      <c r="BI80" s="241" t="s"/>
      <c r="BJ80" s="238" t="s"/>
      <c r="BK80" s="241" t="s"/>
      <c r="BL80" s="238" t="s"/>
      <c r="BM80" s="241" t="s"/>
      <c r="BN80" s="238" t="s"/>
      <c r="BO80" s="241" t="s"/>
      <c r="BP80" s="238" t="s"/>
      <c r="BQ80" s="241" t="s"/>
      <c r="BR80" s="238" t="s"/>
      <c r="BS80" s="241" t="s"/>
      <c r="BT80" s="238" t="s"/>
      <c r="BU80" s="241" t="s"/>
      <c r="BV80" s="238" t="s"/>
      <c r="BW80" s="241" t="s"/>
      <c r="BX80" s="238" t="s"/>
      <c r="BY80" s="241" t="s"/>
      <c r="BZ80" s="238" t="s"/>
      <c r="CA80" s="241" t="s"/>
      <c r="CB80" s="238" t="s"/>
      <c r="CC80" s="241" t="s"/>
      <c r="CD80" s="238" t="s"/>
      <c r="CE80" s="241" t="s"/>
      <c r="CF80" s="238" t="s"/>
      <c r="CG80" s="241" t="s"/>
      <c r="CH80" s="238" t="s"/>
    </row>
    <row r="81" spans="1:86" s="689" customFormat="1" customHeight="1">
      <c r="A81" s="249" t="s"/>
      <c r="B81" s="254" t="s">
        <v>333</v>
      </c>
      <c r="C81" s="238" t="s"/>
      <c r="D81" s="239" t="s"/>
      <c r="E81" s="240" t="s"/>
      <c r="F81" s="238" t="s"/>
      <c r="G81" s="238">
        <f>=F81*D81</f>
        <v>0</v>
      </c>
      <c r="H81" s="238" t="s"/>
      <c r="I81" s="238">
        <f>=H81-X81</f>
        <v>0</v>
      </c>
      <c r="J81" s="238">
        <f>=I81*E81</f>
        <v>0</v>
      </c>
      <c r="K81" s="238">
        <f>=SUM(L81:S81)</f>
        <v>0</v>
      </c>
      <c r="L81" s="238" t="s"/>
      <c r="M81" s="238" t="s"/>
      <c r="N81" s="238" t="s"/>
      <c r="O81" s="238" t="s"/>
      <c r="P81" s="238" t="s"/>
      <c r="Q81" s="238" t="s"/>
      <c r="R81" s="238" t="s"/>
      <c r="S81" s="238" t="s"/>
      <c r="T81" s="238" t="s"/>
      <c r="U81" s="238" t="s"/>
      <c r="V81" s="238" t="s"/>
      <c r="W81" s="238">
        <f>=IFERROR(SUM(Y81:CH81),"")</f>
        <v>0</v>
      </c>
      <c r="X81" s="238">
        <f>=(F81+K81)-W81</f>
        <v>0</v>
      </c>
      <c r="Y81" s="241" t="s"/>
      <c r="Z81" s="238" t="s"/>
      <c r="AA81" s="241" t="s"/>
      <c r="AB81" s="238" t="s"/>
      <c r="AC81" s="241" t="s"/>
      <c r="AD81" s="238" t="s"/>
      <c r="AE81" s="241" t="s"/>
      <c r="AF81" s="238" t="s"/>
      <c r="AG81" s="241" t="s"/>
      <c r="AH81" s="238" t="s"/>
      <c r="AI81" s="241" t="s"/>
      <c r="AJ81" s="238" t="s"/>
      <c r="AK81" s="241" t="s"/>
      <c r="AL81" s="238" t="s"/>
      <c r="AM81" s="241" t="s"/>
      <c r="AN81" s="238" t="s"/>
      <c r="AO81" s="241" t="s"/>
      <c r="AP81" s="238" t="s"/>
      <c r="AQ81" s="241" t="s"/>
      <c r="AR81" s="238" t="s"/>
      <c r="AS81" s="241" t="s"/>
      <c r="AT81" s="238" t="s"/>
      <c r="AU81" s="241" t="s"/>
      <c r="AV81" s="238" t="s"/>
      <c r="AW81" s="241" t="s"/>
      <c r="AX81" s="238" t="s"/>
      <c r="AY81" s="241" t="s"/>
      <c r="AZ81" s="238" t="s"/>
      <c r="BA81" s="241" t="s"/>
      <c r="BB81" s="238" t="s"/>
      <c r="BC81" s="241" t="s"/>
      <c r="BD81" s="238" t="s"/>
      <c r="BE81" s="241" t="s"/>
      <c r="BF81" s="238" t="s"/>
      <c r="BG81" s="241" t="s"/>
      <c r="BH81" s="238" t="s"/>
      <c r="BI81" s="241" t="s"/>
      <c r="BJ81" s="238" t="s"/>
      <c r="BK81" s="241" t="s"/>
      <c r="BL81" s="238" t="s"/>
      <c r="BM81" s="241" t="s"/>
      <c r="BN81" s="238" t="s"/>
      <c r="BO81" s="241" t="s"/>
      <c r="BP81" s="238" t="s"/>
      <c r="BQ81" s="241" t="s"/>
      <c r="BR81" s="238" t="s"/>
      <c r="BS81" s="241" t="s"/>
      <c r="BT81" s="238" t="s"/>
      <c r="BU81" s="241" t="s"/>
      <c r="BV81" s="238" t="s"/>
      <c r="BW81" s="241" t="s"/>
      <c r="BX81" s="238" t="s"/>
      <c r="BY81" s="241" t="s"/>
      <c r="BZ81" s="238" t="s"/>
      <c r="CA81" s="241" t="s"/>
      <c r="CB81" s="238" t="s"/>
      <c r="CC81" s="241" t="s"/>
      <c r="CD81" s="238" t="s"/>
      <c r="CE81" s="241" t="s"/>
      <c r="CF81" s="238" t="s"/>
      <c r="CG81" s="241" t="s"/>
      <c r="CH81" s="238" t="s"/>
    </row>
    <row r="82" spans="1:86" s="689" customFormat="1" customHeight="1">
      <c r="A82" s="249" t="s"/>
      <c r="B82" s="254" t="s">
        <v>334</v>
      </c>
      <c r="C82" s="238" t="s"/>
      <c r="D82" s="239" t="s"/>
      <c r="E82" s="240" t="s"/>
      <c r="F82" s="238" t="s"/>
      <c r="G82" s="238">
        <f>=F82*D82</f>
        <v>0</v>
      </c>
      <c r="H82" s="238" t="s"/>
      <c r="I82" s="238">
        <f>=H82-X82</f>
        <v>0</v>
      </c>
      <c r="J82" s="238">
        <f>=I82*E82</f>
        <v>0</v>
      </c>
      <c r="K82" s="238">
        <f>=SUM(L82:S82)</f>
        <v>0</v>
      </c>
      <c r="L82" s="238" t="s"/>
      <c r="M82" s="238" t="s"/>
      <c r="N82" s="238" t="s"/>
      <c r="O82" s="238" t="s"/>
      <c r="P82" s="238" t="s"/>
      <c r="Q82" s="238" t="s"/>
      <c r="R82" s="238" t="s"/>
      <c r="S82" s="238" t="s"/>
      <c r="T82" s="238" t="s"/>
      <c r="U82" s="238" t="s"/>
      <c r="V82" s="238" t="s"/>
      <c r="W82" s="238">
        <f>=IFERROR(SUM(Y82:CH82),"")</f>
        <v>0</v>
      </c>
      <c r="X82" s="238">
        <f>=(F82+K82)-W82</f>
        <v>0</v>
      </c>
      <c r="Y82" s="241" t="s"/>
      <c r="Z82" s="238" t="s"/>
      <c r="AA82" s="241" t="s"/>
      <c r="AB82" s="238" t="s"/>
      <c r="AC82" s="241" t="s"/>
      <c r="AD82" s="238" t="s"/>
      <c r="AE82" s="241" t="s"/>
      <c r="AF82" s="238" t="s"/>
      <c r="AG82" s="241" t="s"/>
      <c r="AH82" s="238" t="s"/>
      <c r="AI82" s="241" t="s"/>
      <c r="AJ82" s="238" t="s"/>
      <c r="AK82" s="241" t="s"/>
      <c r="AL82" s="238" t="s"/>
      <c r="AM82" s="241" t="s"/>
      <c r="AN82" s="238" t="s"/>
      <c r="AO82" s="241" t="s"/>
      <c r="AP82" s="238" t="s"/>
      <c r="AQ82" s="241" t="s"/>
      <c r="AR82" s="238" t="s"/>
      <c r="AS82" s="241" t="s"/>
      <c r="AT82" s="238" t="s"/>
      <c r="AU82" s="241" t="s"/>
      <c r="AV82" s="238" t="s"/>
      <c r="AW82" s="241" t="s"/>
      <c r="AX82" s="238" t="s"/>
      <c r="AY82" s="241" t="s"/>
      <c r="AZ82" s="238" t="s"/>
      <c r="BA82" s="241" t="s"/>
      <c r="BB82" s="238" t="s"/>
      <c r="BC82" s="241" t="s"/>
      <c r="BD82" s="238" t="s"/>
      <c r="BE82" s="241" t="s"/>
      <c r="BF82" s="238" t="s"/>
      <c r="BG82" s="241" t="s"/>
      <c r="BH82" s="238" t="s"/>
      <c r="BI82" s="241" t="s"/>
      <c r="BJ82" s="238" t="s"/>
      <c r="BK82" s="241" t="s"/>
      <c r="BL82" s="238" t="s"/>
      <c r="BM82" s="241" t="s"/>
      <c r="BN82" s="238" t="s"/>
      <c r="BO82" s="241" t="s"/>
      <c r="BP82" s="238" t="s"/>
      <c r="BQ82" s="241" t="s"/>
      <c r="BR82" s="238" t="s"/>
      <c r="BS82" s="241" t="s"/>
      <c r="BT82" s="238" t="s"/>
      <c r="BU82" s="241" t="s"/>
      <c r="BV82" s="238" t="s"/>
      <c r="BW82" s="241" t="s"/>
      <c r="BX82" s="238" t="s"/>
      <c r="BY82" s="241" t="s"/>
      <c r="BZ82" s="238" t="s"/>
      <c r="CA82" s="241" t="s"/>
      <c r="CB82" s="238" t="s"/>
      <c r="CC82" s="241" t="s"/>
      <c r="CD82" s="238" t="s"/>
      <c r="CE82" s="241" t="s"/>
      <c r="CF82" s="238" t="s"/>
      <c r="CG82" s="241" t="s"/>
      <c r="CH82" s="238" t="s"/>
    </row>
    <row r="83" spans="1:86" s="689" customFormat="1" customHeight="1">
      <c r="A83" s="249" t="s"/>
      <c r="B83" s="254" t="s">
        <v>335</v>
      </c>
      <c r="C83" s="238" t="s"/>
      <c r="D83" s="239" t="s"/>
      <c r="E83" s="240" t="s"/>
      <c r="F83" s="238" t="s"/>
      <c r="G83" s="238">
        <f>=F83*D83</f>
        <v>0</v>
      </c>
      <c r="H83" s="238" t="s"/>
      <c r="I83" s="238">
        <f>=H83-X83</f>
        <v>0</v>
      </c>
      <c r="J83" s="238">
        <f>=I83*E83</f>
        <v>0</v>
      </c>
      <c r="K83" s="238">
        <f>=SUM(L83:S83)</f>
        <v>0</v>
      </c>
      <c r="L83" s="238" t="s"/>
      <c r="M83" s="238" t="s"/>
      <c r="N83" s="238" t="s"/>
      <c r="O83" s="238" t="s"/>
      <c r="P83" s="238" t="s"/>
      <c r="Q83" s="238" t="s"/>
      <c r="R83" s="238" t="s"/>
      <c r="S83" s="238" t="s"/>
      <c r="T83" s="238" t="s"/>
      <c r="U83" s="238" t="s"/>
      <c r="V83" s="238" t="s"/>
      <c r="W83" s="238">
        <f>=IFERROR(SUM(Y83:CH83),"")</f>
        <v>0</v>
      </c>
      <c r="X83" s="238">
        <f>=(F83+K83)-W83</f>
        <v>0</v>
      </c>
      <c r="Y83" s="241" t="s"/>
      <c r="Z83" s="238" t="s"/>
      <c r="AA83" s="241" t="s"/>
      <c r="AB83" s="238" t="s"/>
      <c r="AC83" s="241" t="s"/>
      <c r="AD83" s="238" t="s"/>
      <c r="AE83" s="241" t="s"/>
      <c r="AF83" s="238" t="s"/>
      <c r="AG83" s="241" t="s"/>
      <c r="AH83" s="238" t="s"/>
      <c r="AI83" s="241" t="s"/>
      <c r="AJ83" s="238" t="s"/>
      <c r="AK83" s="241" t="s"/>
      <c r="AL83" s="238" t="s"/>
      <c r="AM83" s="241" t="s"/>
      <c r="AN83" s="238" t="s"/>
      <c r="AO83" s="241" t="s"/>
      <c r="AP83" s="238" t="s"/>
      <c r="AQ83" s="241" t="s"/>
      <c r="AR83" s="238" t="s"/>
      <c r="AS83" s="241" t="s"/>
      <c r="AT83" s="238" t="s"/>
      <c r="AU83" s="241" t="s"/>
      <c r="AV83" s="238" t="s"/>
      <c r="AW83" s="241" t="s"/>
      <c r="AX83" s="238" t="s"/>
      <c r="AY83" s="241" t="s"/>
      <c r="AZ83" s="238" t="s"/>
      <c r="BA83" s="241" t="s"/>
      <c r="BB83" s="238" t="s"/>
      <c r="BC83" s="241" t="s"/>
      <c r="BD83" s="238" t="s"/>
      <c r="BE83" s="241" t="s"/>
      <c r="BF83" s="238" t="s"/>
      <c r="BG83" s="241" t="s"/>
      <c r="BH83" s="238" t="s"/>
      <c r="BI83" s="241" t="s"/>
      <c r="BJ83" s="238" t="s"/>
      <c r="BK83" s="241" t="s"/>
      <c r="BL83" s="238" t="s"/>
      <c r="BM83" s="241" t="s"/>
      <c r="BN83" s="238" t="s"/>
      <c r="BO83" s="241" t="s"/>
      <c r="BP83" s="238" t="s"/>
      <c r="BQ83" s="241" t="s"/>
      <c r="BR83" s="238" t="s"/>
      <c r="BS83" s="241" t="s"/>
      <c r="BT83" s="238" t="s"/>
      <c r="BU83" s="241" t="s"/>
      <c r="BV83" s="238" t="s"/>
      <c r="BW83" s="241" t="s"/>
      <c r="BX83" s="238" t="s"/>
      <c r="BY83" s="241" t="s"/>
      <c r="BZ83" s="238" t="s"/>
      <c r="CA83" s="241" t="s"/>
      <c r="CB83" s="238" t="s"/>
      <c r="CC83" s="241" t="s"/>
      <c r="CD83" s="238" t="s"/>
      <c r="CE83" s="241" t="s"/>
      <c r="CF83" s="238" t="s"/>
      <c r="CG83" s="241" t="s"/>
      <c r="CH83" s="238" t="s"/>
    </row>
    <row r="84" spans="1:86" s="689" customFormat="1" customHeight="1">
      <c r="A84" s="249" t="s"/>
      <c r="B84" s="254" t="s">
        <v>336</v>
      </c>
      <c r="C84" s="238" t="s"/>
      <c r="D84" s="239" t="s"/>
      <c r="E84" s="240" t="s"/>
      <c r="F84" s="238" t="s"/>
      <c r="G84" s="238">
        <f>=F84*D84</f>
        <v>0</v>
      </c>
      <c r="H84" s="238" t="s"/>
      <c r="I84" s="238">
        <f>=H84-X84</f>
        <v>0</v>
      </c>
      <c r="J84" s="238">
        <f>=I84*E84</f>
        <v>0</v>
      </c>
      <c r="K84" s="238">
        <f>=SUM(L84:S84)</f>
        <v>0</v>
      </c>
      <c r="L84" s="238" t="s"/>
      <c r="M84" s="238" t="s"/>
      <c r="N84" s="238" t="s"/>
      <c r="O84" s="238" t="s"/>
      <c r="P84" s="238" t="s"/>
      <c r="Q84" s="238" t="s"/>
      <c r="R84" s="238" t="s"/>
      <c r="S84" s="238" t="s"/>
      <c r="T84" s="238" t="s"/>
      <c r="U84" s="238" t="s"/>
      <c r="V84" s="238" t="s"/>
      <c r="W84" s="238">
        <f>=IFERROR(SUM(Y84:CH84),"")</f>
        <v>0</v>
      </c>
      <c r="X84" s="238">
        <f>=(F84+K84)-W84</f>
        <v>0</v>
      </c>
      <c r="Y84" s="241" t="s"/>
      <c r="Z84" s="238" t="s"/>
      <c r="AA84" s="241" t="s"/>
      <c r="AB84" s="238" t="s"/>
      <c r="AC84" s="241" t="s"/>
      <c r="AD84" s="238" t="s"/>
      <c r="AE84" s="241" t="s"/>
      <c r="AF84" s="238" t="s"/>
      <c r="AG84" s="241" t="s"/>
      <c r="AH84" s="238" t="s"/>
      <c r="AI84" s="241" t="s"/>
      <c r="AJ84" s="238" t="s"/>
      <c r="AK84" s="241" t="s"/>
      <c r="AL84" s="238" t="s"/>
      <c r="AM84" s="241" t="s"/>
      <c r="AN84" s="238" t="s"/>
      <c r="AO84" s="241" t="s"/>
      <c r="AP84" s="238" t="s"/>
      <c r="AQ84" s="241" t="s"/>
      <c r="AR84" s="238" t="s"/>
      <c r="AS84" s="241" t="s"/>
      <c r="AT84" s="238" t="s"/>
      <c r="AU84" s="241" t="s"/>
      <c r="AV84" s="238" t="s"/>
      <c r="AW84" s="241" t="s"/>
      <c r="AX84" s="238" t="s"/>
      <c r="AY84" s="241" t="s"/>
      <c r="AZ84" s="238" t="s"/>
      <c r="BA84" s="241" t="s"/>
      <c r="BB84" s="238" t="s"/>
      <c r="BC84" s="241" t="s"/>
      <c r="BD84" s="238" t="s"/>
      <c r="BE84" s="241" t="s"/>
      <c r="BF84" s="238" t="s"/>
      <c r="BG84" s="241" t="s"/>
      <c r="BH84" s="238" t="s"/>
      <c r="BI84" s="241" t="s"/>
      <c r="BJ84" s="238" t="s"/>
      <c r="BK84" s="241" t="s"/>
      <c r="BL84" s="238" t="s"/>
      <c r="BM84" s="241" t="s"/>
      <c r="BN84" s="238" t="s"/>
      <c r="BO84" s="241" t="s"/>
      <c r="BP84" s="238" t="s"/>
      <c r="BQ84" s="241" t="s"/>
      <c r="BR84" s="238" t="s"/>
      <c r="BS84" s="241" t="s"/>
      <c r="BT84" s="238" t="s"/>
      <c r="BU84" s="241" t="s"/>
      <c r="BV84" s="238" t="s"/>
      <c r="BW84" s="241" t="s"/>
      <c r="BX84" s="238" t="s"/>
      <c r="BY84" s="241" t="s"/>
      <c r="BZ84" s="238" t="s"/>
      <c r="CA84" s="241" t="s"/>
      <c r="CB84" s="238" t="s"/>
      <c r="CC84" s="241" t="s"/>
      <c r="CD84" s="238" t="s"/>
      <c r="CE84" s="241" t="s"/>
      <c r="CF84" s="238" t="s"/>
      <c r="CG84" s="241" t="s"/>
      <c r="CH84" s="238" t="s"/>
    </row>
    <row r="85" spans="1:86" s="689" customFormat="1" customHeight="1">
      <c r="A85" s="249" t="s"/>
      <c r="B85" s="254" t="s">
        <v>337</v>
      </c>
      <c r="C85" s="238" t="s"/>
      <c r="D85" s="239" t="s"/>
      <c r="E85" s="240" t="s"/>
      <c r="F85" s="238" t="s"/>
      <c r="G85" s="238">
        <f>=F85*D85</f>
        <v>0</v>
      </c>
      <c r="H85" s="238" t="s"/>
      <c r="I85" s="238">
        <f>=H85-X85</f>
        <v>0</v>
      </c>
      <c r="J85" s="238">
        <f>=I85*E85</f>
        <v>0</v>
      </c>
      <c r="K85" s="238">
        <f>=SUM(L85:S85)</f>
        <v>0</v>
      </c>
      <c r="L85" s="238" t="s"/>
      <c r="M85" s="238" t="s"/>
      <c r="N85" s="238" t="s"/>
      <c r="O85" s="238" t="s"/>
      <c r="P85" s="238" t="s"/>
      <c r="Q85" s="238" t="s"/>
      <c r="R85" s="238" t="s"/>
      <c r="S85" s="238" t="s"/>
      <c r="T85" s="238" t="s"/>
      <c r="U85" s="238" t="s"/>
      <c r="V85" s="238" t="s"/>
      <c r="W85" s="238">
        <f>=IFERROR(SUM(Y85:CH85),"")</f>
        <v>0</v>
      </c>
      <c r="X85" s="238">
        <f>=(F85+K85)-W85</f>
        <v>0</v>
      </c>
      <c r="Y85" s="241" t="s"/>
      <c r="Z85" s="238" t="s"/>
      <c r="AA85" s="241" t="s"/>
      <c r="AB85" s="238" t="s"/>
      <c r="AC85" s="241" t="s"/>
      <c r="AD85" s="238" t="s"/>
      <c r="AE85" s="241" t="s"/>
      <c r="AF85" s="238" t="s"/>
      <c r="AG85" s="241" t="s"/>
      <c r="AH85" s="238" t="s"/>
      <c r="AI85" s="241" t="s"/>
      <c r="AJ85" s="238" t="s"/>
      <c r="AK85" s="241" t="s"/>
      <c r="AL85" s="238" t="s"/>
      <c r="AM85" s="241" t="s"/>
      <c r="AN85" s="238" t="s"/>
      <c r="AO85" s="241" t="s"/>
      <c r="AP85" s="238" t="s"/>
      <c r="AQ85" s="241" t="s"/>
      <c r="AR85" s="238" t="s"/>
      <c r="AS85" s="241" t="s"/>
      <c r="AT85" s="238" t="s"/>
      <c r="AU85" s="241" t="s"/>
      <c r="AV85" s="238" t="s"/>
      <c r="AW85" s="241" t="s"/>
      <c r="AX85" s="238" t="s"/>
      <c r="AY85" s="241" t="s"/>
      <c r="AZ85" s="238" t="s"/>
      <c r="BA85" s="241" t="s"/>
      <c r="BB85" s="238" t="s"/>
      <c r="BC85" s="241" t="s"/>
      <c r="BD85" s="238" t="s"/>
      <c r="BE85" s="241" t="s"/>
      <c r="BF85" s="238" t="s"/>
      <c r="BG85" s="241" t="s"/>
      <c r="BH85" s="238" t="s"/>
      <c r="BI85" s="241" t="s"/>
      <c r="BJ85" s="238" t="s"/>
      <c r="BK85" s="241" t="s"/>
      <c r="BL85" s="238" t="s"/>
      <c r="BM85" s="241" t="s"/>
      <c r="BN85" s="238" t="s"/>
      <c r="BO85" s="241" t="s"/>
      <c r="BP85" s="238" t="s"/>
      <c r="BQ85" s="241" t="s"/>
      <c r="BR85" s="238" t="s"/>
      <c r="BS85" s="241" t="s"/>
      <c r="BT85" s="238" t="s"/>
      <c r="BU85" s="241" t="s"/>
      <c r="BV85" s="238" t="s"/>
      <c r="BW85" s="241" t="s"/>
      <c r="BX85" s="238" t="s"/>
      <c r="BY85" s="241" t="s"/>
      <c r="BZ85" s="238" t="s"/>
      <c r="CA85" s="241" t="s"/>
      <c r="CB85" s="238" t="s"/>
      <c r="CC85" s="241" t="s"/>
      <c r="CD85" s="238" t="s"/>
      <c r="CE85" s="241" t="s"/>
      <c r="CF85" s="238" t="s"/>
      <c r="CG85" s="241" t="s"/>
      <c r="CH85" s="238" t="s"/>
    </row>
    <row r="86" spans="1:86" s="689" customFormat="1" customHeight="1">
      <c r="A86" s="249" t="s"/>
      <c r="B86" s="254" t="s">
        <v>338</v>
      </c>
      <c r="C86" s="238" t="s"/>
      <c r="D86" s="239" t="s"/>
      <c r="E86" s="240" t="s"/>
      <c r="F86" s="238" t="s"/>
      <c r="G86" s="238">
        <f>=F86*D86</f>
        <v>0</v>
      </c>
      <c r="H86" s="238" t="s"/>
      <c r="I86" s="238">
        <f>=H86-X86</f>
        <v>0</v>
      </c>
      <c r="J86" s="238">
        <f>=I86*E86</f>
        <v>0</v>
      </c>
      <c r="K86" s="238">
        <f>=SUM(L86:S86)</f>
        <v>0</v>
      </c>
      <c r="L86" s="238" t="s"/>
      <c r="M86" s="238" t="s"/>
      <c r="N86" s="238" t="s"/>
      <c r="O86" s="238" t="s"/>
      <c r="P86" s="238" t="s"/>
      <c r="Q86" s="238" t="s"/>
      <c r="R86" s="238" t="s"/>
      <c r="S86" s="238" t="s"/>
      <c r="T86" s="238" t="s"/>
      <c r="U86" s="238" t="s"/>
      <c r="V86" s="238" t="s"/>
      <c r="W86" s="238">
        <f>=IFERROR(SUM(Y86:CH86),"")</f>
        <v>0</v>
      </c>
      <c r="X86" s="238">
        <f>=(F86+K86)-W86</f>
        <v>0</v>
      </c>
      <c r="Y86" s="241" t="s"/>
      <c r="Z86" s="238" t="s"/>
      <c r="AA86" s="241" t="s"/>
      <c r="AB86" s="238" t="s"/>
      <c r="AC86" s="241" t="s"/>
      <c r="AD86" s="238" t="s"/>
      <c r="AE86" s="241" t="s"/>
      <c r="AF86" s="238" t="s"/>
      <c r="AG86" s="241" t="s"/>
      <c r="AH86" s="238" t="s"/>
      <c r="AI86" s="241" t="s"/>
      <c r="AJ86" s="238" t="s"/>
      <c r="AK86" s="241" t="s"/>
      <c r="AL86" s="238" t="s"/>
      <c r="AM86" s="241" t="s"/>
      <c r="AN86" s="238" t="s"/>
      <c r="AO86" s="241" t="s"/>
      <c r="AP86" s="238" t="s"/>
      <c r="AQ86" s="241" t="s"/>
      <c r="AR86" s="238" t="s"/>
      <c r="AS86" s="241" t="s"/>
      <c r="AT86" s="238" t="s"/>
      <c r="AU86" s="241" t="s"/>
      <c r="AV86" s="238" t="s"/>
      <c r="AW86" s="241" t="s"/>
      <c r="AX86" s="238" t="s"/>
      <c r="AY86" s="241" t="s"/>
      <c r="AZ86" s="238" t="s"/>
      <c r="BA86" s="241" t="s"/>
      <c r="BB86" s="238" t="s"/>
      <c r="BC86" s="241" t="s"/>
      <c r="BD86" s="238" t="s"/>
      <c r="BE86" s="241" t="s"/>
      <c r="BF86" s="238" t="s"/>
      <c r="BG86" s="241" t="s"/>
      <c r="BH86" s="238" t="s"/>
      <c r="BI86" s="241" t="s"/>
      <c r="BJ86" s="238" t="s"/>
      <c r="BK86" s="241" t="s"/>
      <c r="BL86" s="238" t="s"/>
      <c r="BM86" s="241" t="s"/>
      <c r="BN86" s="238" t="s"/>
      <c r="BO86" s="241" t="s"/>
      <c r="BP86" s="238" t="s"/>
      <c r="BQ86" s="241" t="s"/>
      <c r="BR86" s="238" t="s"/>
      <c r="BS86" s="241" t="s"/>
      <c r="BT86" s="238" t="s"/>
      <c r="BU86" s="241" t="s"/>
      <c r="BV86" s="238" t="s"/>
      <c r="BW86" s="241" t="s"/>
      <c r="BX86" s="238" t="s"/>
      <c r="BY86" s="241" t="s"/>
      <c r="BZ86" s="238" t="s"/>
      <c r="CA86" s="241" t="s"/>
      <c r="CB86" s="238" t="s"/>
      <c r="CC86" s="241" t="s"/>
      <c r="CD86" s="238" t="s"/>
      <c r="CE86" s="241" t="s"/>
      <c r="CF86" s="238" t="s"/>
      <c r="CG86" s="241" t="s"/>
      <c r="CH86" s="238" t="s"/>
    </row>
    <row r="87" spans="1:86" s="689" customFormat="1" customHeight="1">
      <c r="A87" s="249" t="s"/>
      <c r="B87" s="254" t="s">
        <v>339</v>
      </c>
      <c r="C87" s="238" t="s"/>
      <c r="D87" s="239" t="s"/>
      <c r="E87" s="240" t="s"/>
      <c r="F87" s="238" t="s"/>
      <c r="G87" s="238">
        <f>=F87*D87</f>
        <v>0</v>
      </c>
      <c r="H87" s="238" t="s"/>
      <c r="I87" s="238">
        <f>=H87-X87</f>
        <v>0</v>
      </c>
      <c r="J87" s="238">
        <f>=I87*E87</f>
        <v>0</v>
      </c>
      <c r="K87" s="238">
        <f>=SUM(L87:S87)</f>
        <v>0</v>
      </c>
      <c r="L87" s="238" t="s"/>
      <c r="M87" s="238" t="s"/>
      <c r="N87" s="238" t="s"/>
      <c r="O87" s="238" t="s"/>
      <c r="P87" s="238" t="s"/>
      <c r="Q87" s="238" t="s"/>
      <c r="R87" s="238" t="s"/>
      <c r="S87" s="238" t="s"/>
      <c r="T87" s="238" t="s"/>
      <c r="U87" s="238" t="s"/>
      <c r="V87" s="238" t="s"/>
      <c r="W87" s="238">
        <f>=IFERROR(SUM(Y87:CH87),"")</f>
        <v>0</v>
      </c>
      <c r="X87" s="238">
        <f>=(F87+K87)-W87</f>
        <v>0</v>
      </c>
      <c r="Y87" s="241" t="s"/>
      <c r="Z87" s="238" t="s"/>
      <c r="AA87" s="241" t="s"/>
      <c r="AB87" s="238" t="s"/>
      <c r="AC87" s="241" t="s"/>
      <c r="AD87" s="238" t="s"/>
      <c r="AE87" s="241" t="s"/>
      <c r="AF87" s="238" t="s"/>
      <c r="AG87" s="241" t="s"/>
      <c r="AH87" s="238" t="s"/>
      <c r="AI87" s="241" t="s"/>
      <c r="AJ87" s="238" t="s"/>
      <c r="AK87" s="241" t="s"/>
      <c r="AL87" s="238" t="s"/>
      <c r="AM87" s="241" t="s"/>
      <c r="AN87" s="238" t="s"/>
      <c r="AO87" s="241" t="s"/>
      <c r="AP87" s="238" t="s"/>
      <c r="AQ87" s="241" t="s"/>
      <c r="AR87" s="238" t="s"/>
      <c r="AS87" s="241" t="s"/>
      <c r="AT87" s="238" t="s"/>
      <c r="AU87" s="241" t="s"/>
      <c r="AV87" s="238" t="s"/>
      <c r="AW87" s="241" t="s"/>
      <c r="AX87" s="238" t="s"/>
      <c r="AY87" s="241" t="s"/>
      <c r="AZ87" s="238" t="s"/>
      <c r="BA87" s="241" t="s"/>
      <c r="BB87" s="238" t="s"/>
      <c r="BC87" s="241" t="s"/>
      <c r="BD87" s="238" t="s"/>
      <c r="BE87" s="241" t="s"/>
      <c r="BF87" s="238" t="s"/>
      <c r="BG87" s="241" t="s"/>
      <c r="BH87" s="238" t="s"/>
      <c r="BI87" s="241" t="s"/>
      <c r="BJ87" s="238" t="s"/>
      <c r="BK87" s="241" t="s"/>
      <c r="BL87" s="238" t="s"/>
      <c r="BM87" s="241" t="s"/>
      <c r="BN87" s="238" t="s"/>
      <c r="BO87" s="241" t="s"/>
      <c r="BP87" s="238" t="s"/>
      <c r="BQ87" s="241" t="s"/>
      <c r="BR87" s="238" t="s"/>
      <c r="BS87" s="241" t="s"/>
      <c r="BT87" s="238" t="s"/>
      <c r="BU87" s="241" t="s"/>
      <c r="BV87" s="238" t="s"/>
      <c r="BW87" s="241" t="s"/>
      <c r="BX87" s="238" t="s"/>
      <c r="BY87" s="241" t="s"/>
      <c r="BZ87" s="238" t="s"/>
      <c r="CA87" s="241" t="s"/>
      <c r="CB87" s="238" t="s"/>
      <c r="CC87" s="241" t="s"/>
      <c r="CD87" s="238" t="s"/>
      <c r="CE87" s="241" t="s"/>
      <c r="CF87" s="238" t="s"/>
      <c r="CG87" s="241" t="s"/>
      <c r="CH87" s="238" t="s"/>
    </row>
    <row r="88" spans="1:86" s="689" customFormat="1" customHeight="1">
      <c r="A88" s="249" t="s"/>
      <c r="B88" s="254" t="s">
        <v>340</v>
      </c>
      <c r="C88" s="238" t="s"/>
      <c r="D88" s="239" t="s"/>
      <c r="E88" s="240" t="s"/>
      <c r="F88" s="238" t="s"/>
      <c r="G88" s="238">
        <f>=F88*D88</f>
        <v>0</v>
      </c>
      <c r="H88" s="238" t="s"/>
      <c r="I88" s="238">
        <f>=H88-X88</f>
        <v>0</v>
      </c>
      <c r="J88" s="238">
        <f>=I88*E88</f>
        <v>0</v>
      </c>
      <c r="K88" s="238">
        <f>=SUM(L88:S88)</f>
        <v>0</v>
      </c>
      <c r="L88" s="238" t="s"/>
      <c r="M88" s="238" t="s"/>
      <c r="N88" s="238" t="s"/>
      <c r="O88" s="238" t="s"/>
      <c r="P88" s="238" t="s"/>
      <c r="Q88" s="238" t="s"/>
      <c r="R88" s="238" t="s"/>
      <c r="S88" s="238" t="s"/>
      <c r="T88" s="238" t="s"/>
      <c r="U88" s="238" t="s"/>
      <c r="V88" s="238" t="s"/>
      <c r="W88" s="238">
        <f>=IFERROR(SUM(Y88:CH88),"")</f>
        <v>0</v>
      </c>
      <c r="X88" s="238">
        <f>=(F88+K88)-W88</f>
        <v>0</v>
      </c>
      <c r="Y88" s="241" t="s"/>
      <c r="Z88" s="238" t="s"/>
      <c r="AA88" s="241" t="s"/>
      <c r="AB88" s="238" t="s"/>
      <c r="AC88" s="241" t="s"/>
      <c r="AD88" s="238" t="s"/>
      <c r="AE88" s="241" t="s"/>
      <c r="AF88" s="238" t="s"/>
      <c r="AG88" s="241" t="s"/>
      <c r="AH88" s="238" t="s"/>
      <c r="AI88" s="241" t="s"/>
      <c r="AJ88" s="238" t="s"/>
      <c r="AK88" s="241" t="s"/>
      <c r="AL88" s="238" t="s"/>
      <c r="AM88" s="241" t="s"/>
      <c r="AN88" s="238" t="s"/>
      <c r="AO88" s="241" t="s"/>
      <c r="AP88" s="238" t="s"/>
      <c r="AQ88" s="241" t="s"/>
      <c r="AR88" s="238" t="s"/>
      <c r="AS88" s="241" t="s"/>
      <c r="AT88" s="238" t="s"/>
      <c r="AU88" s="241" t="s"/>
      <c r="AV88" s="238" t="s"/>
      <c r="AW88" s="241" t="s"/>
      <c r="AX88" s="238" t="s"/>
      <c r="AY88" s="241" t="s"/>
      <c r="AZ88" s="238" t="s"/>
      <c r="BA88" s="241" t="s"/>
      <c r="BB88" s="238" t="s"/>
      <c r="BC88" s="241" t="s"/>
      <c r="BD88" s="238" t="s"/>
      <c r="BE88" s="241" t="s"/>
      <c r="BF88" s="238" t="s"/>
      <c r="BG88" s="241" t="s"/>
      <c r="BH88" s="238" t="s"/>
      <c r="BI88" s="241" t="s"/>
      <c r="BJ88" s="238" t="s"/>
      <c r="BK88" s="241" t="s"/>
      <c r="BL88" s="238" t="s"/>
      <c r="BM88" s="241" t="s"/>
      <c r="BN88" s="238" t="s"/>
      <c r="BO88" s="241" t="s"/>
      <c r="BP88" s="238" t="s"/>
      <c r="BQ88" s="241" t="s"/>
      <c r="BR88" s="238" t="s"/>
      <c r="BS88" s="241" t="s"/>
      <c r="BT88" s="238" t="s"/>
      <c r="BU88" s="241" t="s"/>
      <c r="BV88" s="238" t="s"/>
      <c r="BW88" s="241" t="s"/>
      <c r="BX88" s="238" t="s"/>
      <c r="BY88" s="241" t="s"/>
      <c r="BZ88" s="238" t="s"/>
      <c r="CA88" s="241" t="s"/>
      <c r="CB88" s="238" t="s"/>
      <c r="CC88" s="241" t="s"/>
      <c r="CD88" s="238" t="s"/>
      <c r="CE88" s="241" t="s"/>
      <c r="CF88" s="238" t="s"/>
      <c r="CG88" s="241" t="s"/>
      <c r="CH88" s="238" t="s"/>
    </row>
    <row r="89" spans="1:86" s="689" customFormat="1" customHeight="1">
      <c r="A89" s="249" t="s"/>
      <c r="B89" s="254" t="s">
        <v>341</v>
      </c>
      <c r="C89" s="238" t="s"/>
      <c r="D89" s="239" t="s"/>
      <c r="E89" s="240" t="s"/>
      <c r="F89" s="238" t="s"/>
      <c r="G89" s="238">
        <f>=F89*D89</f>
        <v>0</v>
      </c>
      <c r="H89" s="238" t="s"/>
      <c r="I89" s="238">
        <f>=H89-X89</f>
        <v>0</v>
      </c>
      <c r="J89" s="238">
        <f>=I89*E89</f>
        <v>0</v>
      </c>
      <c r="K89" s="238">
        <f>=SUM(L89:S89)</f>
        <v>0</v>
      </c>
      <c r="L89" s="238" t="s"/>
      <c r="M89" s="238" t="s"/>
      <c r="N89" s="238" t="s"/>
      <c r="O89" s="238" t="s"/>
      <c r="P89" s="238" t="s"/>
      <c r="Q89" s="238" t="s"/>
      <c r="R89" s="238" t="s"/>
      <c r="S89" s="238" t="s"/>
      <c r="T89" s="238" t="s"/>
      <c r="U89" s="238" t="s"/>
      <c r="V89" s="238" t="s"/>
      <c r="W89" s="238">
        <f>=IFERROR(SUM(Y89:CH89),"")</f>
        <v>0</v>
      </c>
      <c r="X89" s="238">
        <f>=(F89+K89)-W89</f>
        <v>0</v>
      </c>
      <c r="Y89" s="241" t="s"/>
      <c r="Z89" s="238" t="s"/>
      <c r="AA89" s="241" t="s"/>
      <c r="AB89" s="238" t="s"/>
      <c r="AC89" s="241" t="s"/>
      <c r="AD89" s="238" t="s"/>
      <c r="AE89" s="241" t="s"/>
      <c r="AF89" s="238" t="s"/>
      <c r="AG89" s="241" t="s"/>
      <c r="AH89" s="238" t="s"/>
      <c r="AI89" s="241" t="s"/>
      <c r="AJ89" s="238" t="s"/>
      <c r="AK89" s="241" t="s"/>
      <c r="AL89" s="238" t="s"/>
      <c r="AM89" s="241" t="s"/>
      <c r="AN89" s="238" t="s"/>
      <c r="AO89" s="241" t="s"/>
      <c r="AP89" s="238" t="s"/>
      <c r="AQ89" s="241" t="s"/>
      <c r="AR89" s="238" t="s"/>
      <c r="AS89" s="241" t="s"/>
      <c r="AT89" s="238" t="s"/>
      <c r="AU89" s="241" t="s"/>
      <c r="AV89" s="238" t="s"/>
      <c r="AW89" s="241" t="s"/>
      <c r="AX89" s="238" t="s"/>
      <c r="AY89" s="241" t="s"/>
      <c r="AZ89" s="238" t="s"/>
      <c r="BA89" s="241" t="s"/>
      <c r="BB89" s="238" t="s"/>
      <c r="BC89" s="241" t="s"/>
      <c r="BD89" s="238" t="s"/>
      <c r="BE89" s="241" t="s"/>
      <c r="BF89" s="238" t="s"/>
      <c r="BG89" s="241" t="s"/>
      <c r="BH89" s="238" t="s"/>
      <c r="BI89" s="241" t="s"/>
      <c r="BJ89" s="238" t="s"/>
      <c r="BK89" s="241" t="s"/>
      <c r="BL89" s="238" t="s"/>
      <c r="BM89" s="241" t="s"/>
      <c r="BN89" s="238" t="s"/>
      <c r="BO89" s="241" t="s"/>
      <c r="BP89" s="238" t="s"/>
      <c r="BQ89" s="241" t="s"/>
      <c r="BR89" s="238" t="s"/>
      <c r="BS89" s="241" t="s"/>
      <c r="BT89" s="238" t="s"/>
      <c r="BU89" s="241" t="s"/>
      <c r="BV89" s="238" t="s"/>
      <c r="BW89" s="241" t="s"/>
      <c r="BX89" s="238" t="s"/>
      <c r="BY89" s="241" t="s"/>
      <c r="BZ89" s="238" t="s"/>
      <c r="CA89" s="241" t="s"/>
      <c r="CB89" s="238" t="s"/>
      <c r="CC89" s="241" t="s"/>
      <c r="CD89" s="238" t="s"/>
      <c r="CE89" s="241" t="s"/>
      <c r="CF89" s="238" t="s"/>
      <c r="CG89" s="241" t="s"/>
      <c r="CH89" s="238" t="s"/>
    </row>
    <row r="90" spans="1:86" s="689" customFormat="1" customHeight="1">
      <c r="A90" s="249" t="s"/>
      <c r="B90" s="254" t="s">
        <v>342</v>
      </c>
      <c r="C90" s="238" t="s"/>
      <c r="D90" s="239" t="s"/>
      <c r="E90" s="240" t="s"/>
      <c r="F90" s="238" t="s"/>
      <c r="G90" s="238">
        <f>=F90*D90</f>
        <v>0</v>
      </c>
      <c r="H90" s="238" t="s"/>
      <c r="I90" s="238">
        <f>=H90-X90</f>
        <v>0</v>
      </c>
      <c r="J90" s="238">
        <f>=I90*E90</f>
        <v>0</v>
      </c>
      <c r="K90" s="238">
        <f>=SUM(L90:S90)</f>
        <v>0</v>
      </c>
      <c r="L90" s="238" t="s"/>
      <c r="M90" s="238" t="s"/>
      <c r="N90" s="238" t="s"/>
      <c r="O90" s="238" t="s"/>
      <c r="P90" s="238" t="s"/>
      <c r="Q90" s="238" t="s"/>
      <c r="R90" s="238" t="s"/>
      <c r="S90" s="238" t="s"/>
      <c r="T90" s="238" t="s"/>
      <c r="U90" s="238" t="s"/>
      <c r="V90" s="238" t="s"/>
      <c r="W90" s="238">
        <f>=IFERROR(SUM(Y90:CH90),"")</f>
        <v>0</v>
      </c>
      <c r="X90" s="238">
        <f>=(F90+K90)-W90</f>
        <v>0</v>
      </c>
      <c r="Y90" s="241" t="s"/>
      <c r="Z90" s="238" t="s"/>
      <c r="AA90" s="241" t="s"/>
      <c r="AB90" s="238" t="s"/>
      <c r="AC90" s="241" t="s"/>
      <c r="AD90" s="238" t="s"/>
      <c r="AE90" s="241" t="s"/>
      <c r="AF90" s="238" t="s"/>
      <c r="AG90" s="241" t="s"/>
      <c r="AH90" s="238" t="s"/>
      <c r="AI90" s="241" t="s"/>
      <c r="AJ90" s="238" t="s"/>
      <c r="AK90" s="241" t="s"/>
      <c r="AL90" s="238" t="s"/>
      <c r="AM90" s="241" t="s"/>
      <c r="AN90" s="238" t="s"/>
      <c r="AO90" s="241" t="s"/>
      <c r="AP90" s="238" t="s"/>
      <c r="AQ90" s="241" t="s"/>
      <c r="AR90" s="238" t="s"/>
      <c r="AS90" s="241" t="s"/>
      <c r="AT90" s="238" t="s"/>
      <c r="AU90" s="241" t="s"/>
      <c r="AV90" s="238" t="s"/>
      <c r="AW90" s="241" t="s"/>
      <c r="AX90" s="238" t="s"/>
      <c r="AY90" s="241" t="s"/>
      <c r="AZ90" s="238" t="s"/>
      <c r="BA90" s="241" t="s"/>
      <c r="BB90" s="238" t="s"/>
      <c r="BC90" s="241" t="s"/>
      <c r="BD90" s="238" t="s"/>
      <c r="BE90" s="241" t="s"/>
      <c r="BF90" s="238" t="s"/>
      <c r="BG90" s="241" t="s"/>
      <c r="BH90" s="238" t="s"/>
      <c r="BI90" s="241" t="s"/>
      <c r="BJ90" s="238" t="s"/>
      <c r="BK90" s="241" t="s"/>
      <c r="BL90" s="238" t="s"/>
      <c r="BM90" s="241" t="s"/>
      <c r="BN90" s="238" t="s"/>
      <c r="BO90" s="241" t="s"/>
      <c r="BP90" s="238" t="s"/>
      <c r="BQ90" s="241" t="s"/>
      <c r="BR90" s="238" t="s"/>
      <c r="BS90" s="241" t="s"/>
      <c r="BT90" s="238" t="s"/>
      <c r="BU90" s="241" t="s"/>
      <c r="BV90" s="238" t="s"/>
      <c r="BW90" s="241" t="s"/>
      <c r="BX90" s="238" t="s"/>
      <c r="BY90" s="241" t="s"/>
      <c r="BZ90" s="238" t="s"/>
      <c r="CA90" s="241" t="s"/>
      <c r="CB90" s="238" t="s"/>
      <c r="CC90" s="241" t="s"/>
      <c r="CD90" s="238" t="s"/>
      <c r="CE90" s="241" t="s"/>
      <c r="CF90" s="238" t="s"/>
      <c r="CG90" s="241" t="s"/>
      <c r="CH90" s="238" t="s"/>
    </row>
    <row r="91" spans="1:86" s="689" customFormat="1" customHeight="1">
      <c r="A91" s="249" t="s"/>
      <c r="B91" s="254" t="s"/>
      <c r="C91" s="238" t="s"/>
      <c r="D91" s="239" t="s"/>
      <c r="E91" s="240" t="s"/>
      <c r="F91" s="238" t="s"/>
      <c r="G91" s="238" t="s"/>
      <c r="H91" s="238" t="s"/>
      <c r="I91" s="238" t="s"/>
      <c r="J91" s="238" t="s"/>
      <c r="K91" s="238" t="s"/>
      <c r="L91" s="238" t="s"/>
      <c r="M91" s="238" t="s"/>
      <c r="N91" s="238" t="s"/>
      <c r="O91" s="238" t="s"/>
      <c r="P91" s="238" t="s"/>
      <c r="Q91" s="238" t="s"/>
      <c r="R91" s="238" t="s"/>
      <c r="S91" s="238" t="s"/>
      <c r="T91" s="238" t="s"/>
      <c r="U91" s="238" t="s"/>
      <c r="V91" s="238" t="s"/>
      <c r="W91" s="238">
        <f>=IFERROR(SUM(Y91:CH91),"")</f>
        <v>0</v>
      </c>
      <c r="X91" s="238">
        <f>=(F91+K91)-W91</f>
        <v>0</v>
      </c>
      <c r="Y91" s="241" t="s"/>
      <c r="Z91" s="238" t="s"/>
      <c r="AA91" s="241" t="s"/>
      <c r="AB91" s="238" t="s"/>
      <c r="AC91" s="241" t="s"/>
      <c r="AD91" s="238" t="s"/>
      <c r="AE91" s="241" t="s"/>
      <c r="AF91" s="238" t="s"/>
      <c r="AG91" s="241" t="s"/>
      <c r="AH91" s="238" t="s"/>
      <c r="AI91" s="241" t="s"/>
      <c r="AJ91" s="238" t="s"/>
      <c r="AK91" s="241" t="s"/>
      <c r="AL91" s="238" t="s"/>
      <c r="AM91" s="241" t="s"/>
      <c r="AN91" s="238" t="s"/>
      <c r="AO91" s="241" t="s"/>
      <c r="AP91" s="238" t="s"/>
      <c r="AQ91" s="241" t="s"/>
      <c r="AR91" s="238" t="s"/>
      <c r="AS91" s="241" t="s"/>
      <c r="AT91" s="238" t="s"/>
      <c r="AU91" s="241" t="s"/>
      <c r="AV91" s="238" t="s"/>
      <c r="AW91" s="241" t="s"/>
      <c r="AX91" s="238" t="s"/>
      <c r="AY91" s="241" t="s"/>
      <c r="AZ91" s="238" t="s"/>
      <c r="BA91" s="241" t="s"/>
      <c r="BB91" s="238" t="s"/>
      <c r="BC91" s="241" t="s"/>
      <c r="BD91" s="238" t="s"/>
      <c r="BE91" s="241" t="s"/>
      <c r="BF91" s="238" t="s"/>
      <c r="BG91" s="241" t="s"/>
      <c r="BH91" s="238" t="s"/>
      <c r="BI91" s="241" t="s"/>
      <c r="BJ91" s="238" t="s"/>
      <c r="BK91" s="241" t="s"/>
      <c r="BL91" s="238" t="s"/>
      <c r="BM91" s="241" t="s"/>
      <c r="BN91" s="238" t="s"/>
      <c r="BO91" s="241" t="s"/>
      <c r="BP91" s="238" t="s"/>
      <c r="BQ91" s="241" t="s"/>
      <c r="BR91" s="238" t="s"/>
      <c r="BS91" s="241" t="s"/>
      <c r="BT91" s="238" t="s"/>
      <c r="BU91" s="241" t="s"/>
      <c r="BV91" s="238" t="s"/>
      <c r="BW91" s="241" t="s"/>
      <c r="BX91" s="238" t="s"/>
      <c r="BY91" s="241" t="s"/>
      <c r="BZ91" s="238" t="s"/>
      <c r="CA91" s="241" t="s"/>
      <c r="CB91" s="238" t="s"/>
      <c r="CC91" s="241" t="s"/>
      <c r="CD91" s="238" t="s"/>
      <c r="CE91" s="241" t="s"/>
      <c r="CF91" s="238" t="s"/>
      <c r="CG91" s="241" t="s"/>
      <c r="CH91" s="238" t="s"/>
    </row>
    <row r="92" spans="1:86" s="690" customFormat="1" customHeight="1">
      <c r="A92" s="249" t="s"/>
      <c r="B92" s="257" t="s"/>
      <c r="C92" s="248" t="s"/>
      <c r="D92" s="258" t="s"/>
      <c r="E92" s="259" t="s"/>
      <c r="F92" s="248" t="s"/>
      <c r="G92" s="248">
        <f>=F92*D92</f>
        <v>0</v>
      </c>
      <c r="H92" s="248" t="s"/>
      <c r="I92" s="248">
        <f>=H92-X92</f>
        <v>0</v>
      </c>
      <c r="J92" s="248">
        <f>=I92*E92</f>
        <v>0</v>
      </c>
      <c r="K92" s="248">
        <f>=SUM(L92:S92)</f>
        <v>0</v>
      </c>
      <c r="L92" s="248" t="s"/>
      <c r="M92" s="248" t="s"/>
      <c r="N92" s="248" t="s"/>
      <c r="O92" s="248" t="s"/>
      <c r="P92" s="248" t="s"/>
      <c r="Q92" s="248" t="s"/>
      <c r="R92" s="248" t="s"/>
      <c r="S92" s="248" t="s"/>
      <c r="T92" s="248" t="s"/>
      <c r="U92" s="248" t="s"/>
      <c r="V92" s="248" t="s"/>
      <c r="W92" s="248">
        <f>=IFERROR(SUM(Y92:CH92),"")</f>
        <v>0</v>
      </c>
      <c r="X92" s="248">
        <f>=(F92+K92)-W92</f>
        <v>0</v>
      </c>
      <c r="Y92" s="218" t="s"/>
      <c r="Z92" s="248" t="s"/>
      <c r="AA92" s="218" t="s"/>
      <c r="AB92" s="248" t="s"/>
      <c r="AC92" s="218" t="s"/>
      <c r="AD92" s="248" t="s"/>
      <c r="AE92" s="218" t="s"/>
      <c r="AF92" s="248" t="s"/>
      <c r="AG92" s="218" t="s"/>
      <c r="AH92" s="248" t="s"/>
      <c r="AI92" s="218" t="s"/>
      <c r="AJ92" s="248" t="s"/>
      <c r="AK92" s="218" t="s"/>
      <c r="AL92" s="248" t="s"/>
      <c r="AM92" s="218" t="s"/>
      <c r="AN92" s="248" t="s"/>
      <c r="AO92" s="218" t="s"/>
      <c r="AP92" s="248" t="s"/>
      <c r="AQ92" s="218" t="s"/>
      <c r="AR92" s="248" t="s"/>
      <c r="AS92" s="218" t="s"/>
      <c r="AT92" s="248" t="s"/>
      <c r="AU92" s="218" t="s"/>
      <c r="AV92" s="248" t="s"/>
      <c r="AW92" s="218" t="s"/>
      <c r="AX92" s="248" t="s"/>
      <c r="AY92" s="218" t="s"/>
      <c r="AZ92" s="248" t="s"/>
      <c r="BA92" s="218" t="s"/>
      <c r="BB92" s="248" t="s"/>
      <c r="BC92" s="218" t="s"/>
      <c r="BD92" s="248" t="s"/>
      <c r="BE92" s="218" t="s"/>
      <c r="BF92" s="248" t="s"/>
      <c r="BG92" s="218" t="s"/>
      <c r="BH92" s="248" t="s"/>
      <c r="BI92" s="218" t="s"/>
      <c r="BJ92" s="248" t="s"/>
      <c r="BK92" s="218" t="s"/>
      <c r="BL92" s="248" t="s"/>
      <c r="BM92" s="218" t="s"/>
      <c r="BN92" s="248" t="s"/>
      <c r="BO92" s="218" t="s"/>
      <c r="BP92" s="248" t="s"/>
      <c r="BQ92" s="218" t="s"/>
      <c r="BR92" s="248" t="s"/>
      <c r="BS92" s="218" t="s"/>
      <c r="BT92" s="248" t="s"/>
      <c r="BU92" s="218" t="s"/>
      <c r="BV92" s="248" t="s"/>
      <c r="BW92" s="218" t="s"/>
      <c r="BX92" s="248" t="s"/>
      <c r="BY92" s="218" t="s"/>
      <c r="BZ92" s="248" t="s"/>
      <c r="CA92" s="218" t="s"/>
      <c r="CB92" s="248" t="s"/>
      <c r="CC92" s="218" t="s"/>
      <c r="CD92" s="248" t="s"/>
      <c r="CE92" s="218" t="s"/>
      <c r="CF92" s="248" t="s"/>
      <c r="CG92" s="218" t="s"/>
      <c r="CH92" s="248" t="s"/>
    </row>
    <row r="93" spans="1:86" s="695" customFormat="1" customHeight="1">
      <c r="A93" s="256" t="s">
        <v>153</v>
      </c>
      <c r="B93" s="277" t="s">
        <v>343</v>
      </c>
      <c r="C93" s="232" t="s">
        <v>344</v>
      </c>
      <c r="D93" s="233" t="s"/>
      <c r="E93" s="234" t="s"/>
      <c r="F93" s="232" t="s"/>
      <c r="G93" s="232">
        <f>=F93*D93</f>
        <v>0</v>
      </c>
      <c r="H93" s="232" t="s"/>
      <c r="I93" s="232">
        <f>=H93-X93</f>
        <v>0</v>
      </c>
      <c r="J93" s="232">
        <f>=I93*E93</f>
        <v>0</v>
      </c>
      <c r="K93" s="232">
        <f>=SUM(L93:S93)</f>
        <v>0</v>
      </c>
      <c r="L93" s="232" t="s"/>
      <c r="M93" s="232" t="s"/>
      <c r="N93" s="232" t="s"/>
      <c r="O93" s="232" t="s"/>
      <c r="P93" s="232" t="s"/>
      <c r="Q93" s="232" t="s"/>
      <c r="R93" s="232" t="s"/>
      <c r="S93" s="232" t="s"/>
      <c r="T93" s="232" t="s"/>
      <c r="U93" s="232" t="s"/>
      <c r="V93" s="232" t="s"/>
      <c r="W93" s="232">
        <f>=IFERROR(SUM(Y93:CH93),"")</f>
        <v>0</v>
      </c>
      <c r="X93" s="232">
        <f>=(F93+K93)-W93</f>
        <v>0</v>
      </c>
      <c r="Y93" s="247" t="s"/>
      <c r="Z93" s="232" t="s"/>
      <c r="AA93" s="247" t="s"/>
      <c r="AB93" s="232" t="s"/>
      <c r="AC93" s="247" t="s"/>
      <c r="AD93" s="232" t="s"/>
      <c r="AE93" s="247" t="s"/>
      <c r="AF93" s="232" t="s"/>
      <c r="AG93" s="247" t="s"/>
      <c r="AH93" s="232" t="s"/>
      <c r="AI93" s="247" t="s"/>
      <c r="AJ93" s="232" t="s"/>
      <c r="AK93" s="247" t="s"/>
      <c r="AL93" s="232" t="s"/>
      <c r="AM93" s="247" t="s"/>
      <c r="AN93" s="232" t="s"/>
      <c r="AO93" s="247" t="s"/>
      <c r="AP93" s="232" t="s"/>
      <c r="AQ93" s="247" t="s"/>
      <c r="AR93" s="232" t="s"/>
      <c r="AS93" s="247" t="s"/>
      <c r="AT93" s="232" t="s"/>
      <c r="AU93" s="247" t="s"/>
      <c r="AV93" s="232" t="s"/>
      <c r="AW93" s="247" t="s"/>
      <c r="AX93" s="232" t="s"/>
      <c r="AY93" s="247" t="s"/>
      <c r="AZ93" s="232" t="s"/>
      <c r="BA93" s="247" t="s"/>
      <c r="BB93" s="232" t="s"/>
      <c r="BC93" s="247" t="s"/>
      <c r="BD93" s="232" t="s"/>
      <c r="BE93" s="247" t="s"/>
      <c r="BF93" s="232" t="s"/>
      <c r="BG93" s="247" t="s"/>
      <c r="BH93" s="232" t="s"/>
      <c r="BI93" s="247" t="s"/>
      <c r="BJ93" s="232" t="s"/>
      <c r="BK93" s="247" t="s"/>
      <c r="BL93" s="232" t="s"/>
      <c r="BM93" s="247" t="s"/>
      <c r="BN93" s="232" t="s"/>
      <c r="BO93" s="247" t="s"/>
      <c r="BP93" s="232" t="s"/>
      <c r="BQ93" s="247" t="s"/>
      <c r="BR93" s="232" t="s"/>
      <c r="BS93" s="247" t="s"/>
      <c r="BT93" s="232" t="s"/>
      <c r="BU93" s="247" t="s"/>
      <c r="BV93" s="232" t="s"/>
      <c r="BW93" s="247" t="s"/>
      <c r="BX93" s="232" t="s"/>
      <c r="BY93" s="247" t="s"/>
      <c r="BZ93" s="232" t="s"/>
      <c r="CA93" s="247" t="s"/>
      <c r="CB93" s="232" t="s"/>
      <c r="CC93" s="247" t="s"/>
      <c r="CD93" s="232" t="s"/>
      <c r="CE93" s="247" t="s"/>
      <c r="CF93" s="232" t="s"/>
      <c r="CG93" s="247" t="s"/>
      <c r="CH93" s="232" t="s"/>
    </row>
    <row r="94" spans="1:86" s="694" customFormat="1" customHeight="1">
      <c r="A94" s="249" t="s"/>
      <c r="B94" s="254" t="s">
        <v>345</v>
      </c>
      <c r="C94" s="238" t="s">
        <v>346</v>
      </c>
      <c r="D94" s="272" t="s"/>
      <c r="E94" s="240" t="s"/>
      <c r="F94" s="238" t="s"/>
      <c r="G94" s="238">
        <f>=F94*D94</f>
        <v>0</v>
      </c>
      <c r="H94" s="238" t="s"/>
      <c r="I94" s="238">
        <f>=H94-X94</f>
        <v>0</v>
      </c>
      <c r="J94" s="238">
        <f>=I94*E94</f>
        <v>0</v>
      </c>
      <c r="K94" s="238">
        <f>=SUM(L94:S94)</f>
        <v>0</v>
      </c>
      <c r="L94" s="238" t="s"/>
      <c r="M94" s="238" t="s"/>
      <c r="N94" s="238" t="s"/>
      <c r="O94" s="238" t="s"/>
      <c r="P94" s="238" t="s"/>
      <c r="Q94" s="238" t="s"/>
      <c r="R94" s="238" t="s"/>
      <c r="S94" s="238" t="s"/>
      <c r="T94" s="238" t="s"/>
      <c r="U94" s="238" t="s"/>
      <c r="V94" s="238" t="s"/>
      <c r="W94" s="238">
        <f>=IFERROR(SUM(Y94:CH94),"")</f>
        <v>0</v>
      </c>
      <c r="X94" s="238">
        <f>=(F94+K94)-W94</f>
        <v>0</v>
      </c>
      <c r="Y94" s="241" t="s"/>
      <c r="Z94" s="238" t="s"/>
      <c r="AA94" s="241" t="s"/>
      <c r="AB94" s="238" t="s"/>
      <c r="AC94" s="241" t="s"/>
      <c r="AD94" s="238" t="s"/>
      <c r="AE94" s="241" t="s"/>
      <c r="AF94" s="238" t="s"/>
      <c r="AG94" s="241" t="s"/>
      <c r="AH94" s="238" t="s"/>
      <c r="AI94" s="241" t="s"/>
      <c r="AJ94" s="238" t="s"/>
      <c r="AK94" s="241" t="s"/>
      <c r="AL94" s="238" t="s"/>
      <c r="AM94" s="241" t="s"/>
      <c r="AN94" s="238" t="s"/>
      <c r="AO94" s="241" t="s"/>
      <c r="AP94" s="238" t="s"/>
      <c r="AQ94" s="241" t="s"/>
      <c r="AR94" s="238" t="s"/>
      <c r="AS94" s="241" t="s"/>
      <c r="AT94" s="238" t="s"/>
      <c r="AU94" s="241" t="s"/>
      <c r="AV94" s="238" t="s"/>
      <c r="AW94" s="241" t="s"/>
      <c r="AX94" s="238" t="s"/>
      <c r="AY94" s="241" t="s"/>
      <c r="AZ94" s="238" t="s"/>
      <c r="BA94" s="241" t="s"/>
      <c r="BB94" s="238" t="s"/>
      <c r="BC94" s="241" t="s"/>
      <c r="BD94" s="238" t="s"/>
      <c r="BE94" s="241" t="s"/>
      <c r="BF94" s="238" t="s"/>
      <c r="BG94" s="241" t="s"/>
      <c r="BH94" s="238" t="s"/>
      <c r="BI94" s="241" t="s"/>
      <c r="BJ94" s="238" t="s"/>
      <c r="BK94" s="241" t="s"/>
      <c r="BL94" s="238" t="s"/>
      <c r="BM94" s="241" t="s"/>
      <c r="BN94" s="238" t="s"/>
      <c r="BO94" s="241" t="s"/>
      <c r="BP94" s="238" t="s"/>
      <c r="BQ94" s="241" t="s"/>
      <c r="BR94" s="238" t="s"/>
      <c r="BS94" s="241" t="s"/>
      <c r="BT94" s="238" t="s"/>
      <c r="BU94" s="241" t="s"/>
      <c r="BV94" s="238" t="s"/>
      <c r="BW94" s="241" t="s"/>
      <c r="BX94" s="238" t="s"/>
      <c r="BY94" s="241" t="s"/>
      <c r="BZ94" s="238" t="s"/>
      <c r="CA94" s="241" t="s"/>
      <c r="CB94" s="238" t="s"/>
      <c r="CC94" s="241" t="s"/>
      <c r="CD94" s="238" t="s"/>
      <c r="CE94" s="241" t="s"/>
      <c r="CF94" s="238" t="s"/>
      <c r="CG94" s="241" t="s"/>
      <c r="CH94" s="238" t="s"/>
    </row>
    <row r="95" spans="1:86" s="694" customFormat="1" customHeight="1">
      <c r="A95" s="249" t="s"/>
      <c r="B95" s="254" t="s">
        <v>347</v>
      </c>
      <c r="C95" s="238" t="s">
        <v>348</v>
      </c>
      <c r="D95" s="272" t="s"/>
      <c r="E95" s="240" t="s"/>
      <c r="F95" s="238" t="s"/>
      <c r="G95" s="238">
        <f>=F95*D95</f>
        <v>0</v>
      </c>
      <c r="H95" s="238" t="s"/>
      <c r="I95" s="238">
        <f>=H95-X95</f>
        <v>0</v>
      </c>
      <c r="J95" s="238">
        <f>=I95*E95</f>
        <v>0</v>
      </c>
      <c r="K95" s="238">
        <f>=SUM(L95:S95)</f>
        <v>0</v>
      </c>
      <c r="L95" s="238" t="s"/>
      <c r="M95" s="238" t="s"/>
      <c r="N95" s="238" t="s"/>
      <c r="O95" s="238" t="s"/>
      <c r="P95" s="238" t="s"/>
      <c r="Q95" s="238" t="s"/>
      <c r="R95" s="238" t="s"/>
      <c r="S95" s="238" t="s"/>
      <c r="T95" s="238" t="s"/>
      <c r="U95" s="238" t="s"/>
      <c r="V95" s="238" t="s"/>
      <c r="W95" s="238">
        <f>=IFERROR(SUM(Y95:CH95),"")</f>
        <v>0</v>
      </c>
      <c r="X95" s="238">
        <f>=(F95+K95)-W95</f>
        <v>0</v>
      </c>
      <c r="Y95" s="241" t="s"/>
      <c r="Z95" s="238" t="s"/>
      <c r="AA95" s="241" t="s"/>
      <c r="AB95" s="238" t="s"/>
      <c r="AC95" s="241" t="s"/>
      <c r="AD95" s="238" t="s"/>
      <c r="AE95" s="241" t="s"/>
      <c r="AF95" s="238" t="s"/>
      <c r="AG95" s="241" t="s"/>
      <c r="AH95" s="238" t="s"/>
      <c r="AI95" s="241" t="s"/>
      <c r="AJ95" s="238" t="s"/>
      <c r="AK95" s="241" t="s"/>
      <c r="AL95" s="238" t="s"/>
      <c r="AM95" s="241" t="s"/>
      <c r="AN95" s="238" t="s"/>
      <c r="AO95" s="241" t="s"/>
      <c r="AP95" s="238" t="s"/>
      <c r="AQ95" s="241" t="s"/>
      <c r="AR95" s="238" t="s"/>
      <c r="AS95" s="241" t="s"/>
      <c r="AT95" s="238" t="s"/>
      <c r="AU95" s="241" t="s"/>
      <c r="AV95" s="238" t="s"/>
      <c r="AW95" s="241" t="s"/>
      <c r="AX95" s="238" t="s"/>
      <c r="AY95" s="241" t="s"/>
      <c r="AZ95" s="238" t="s"/>
      <c r="BA95" s="241" t="s"/>
      <c r="BB95" s="238" t="s"/>
      <c r="BC95" s="241" t="s"/>
      <c r="BD95" s="238" t="s"/>
      <c r="BE95" s="241" t="s"/>
      <c r="BF95" s="238" t="s"/>
      <c r="BG95" s="241" t="s"/>
      <c r="BH95" s="238" t="s"/>
      <c r="BI95" s="241" t="s"/>
      <c r="BJ95" s="238" t="s"/>
      <c r="BK95" s="241" t="s"/>
      <c r="BL95" s="238" t="s"/>
      <c r="BM95" s="241" t="s"/>
      <c r="BN95" s="238" t="s"/>
      <c r="BO95" s="241" t="s"/>
      <c r="BP95" s="238" t="s"/>
      <c r="BQ95" s="241" t="s"/>
      <c r="BR95" s="238" t="s"/>
      <c r="BS95" s="241" t="s"/>
      <c r="BT95" s="238" t="s"/>
      <c r="BU95" s="241" t="s"/>
      <c r="BV95" s="238" t="s"/>
      <c r="BW95" s="241" t="s"/>
      <c r="BX95" s="238" t="s"/>
      <c r="BY95" s="241" t="s"/>
      <c r="BZ95" s="238" t="s"/>
      <c r="CA95" s="241" t="s"/>
      <c r="CB95" s="238" t="s"/>
      <c r="CC95" s="241" t="s"/>
      <c r="CD95" s="238" t="s"/>
      <c r="CE95" s="241" t="s"/>
      <c r="CF95" s="238" t="s"/>
      <c r="CG95" s="241" t="s"/>
      <c r="CH95" s="238" t="s"/>
    </row>
    <row r="96" spans="1:86" s="694" customFormat="1" customHeight="1">
      <c r="A96" s="249" t="s"/>
      <c r="B96" s="254" t="s">
        <v>349</v>
      </c>
      <c r="C96" s="238" t="s">
        <v>350</v>
      </c>
      <c r="D96" s="272" t="s"/>
      <c r="E96" s="240" t="s"/>
      <c r="F96" s="238" t="s"/>
      <c r="G96" s="238">
        <f>=F96*D96</f>
        <v>0</v>
      </c>
      <c r="H96" s="238" t="s"/>
      <c r="I96" s="238">
        <f>=H96-X96</f>
        <v>0</v>
      </c>
      <c r="J96" s="238">
        <f>=I96*E96</f>
        <v>0</v>
      </c>
      <c r="K96" s="238">
        <f>=SUM(L96:S96)</f>
        <v>0</v>
      </c>
      <c r="L96" s="238" t="s"/>
      <c r="M96" s="238" t="s"/>
      <c r="N96" s="238" t="s"/>
      <c r="O96" s="238" t="s"/>
      <c r="P96" s="238" t="s"/>
      <c r="Q96" s="238" t="s"/>
      <c r="R96" s="238" t="s"/>
      <c r="S96" s="238" t="s"/>
      <c r="T96" s="238" t="s"/>
      <c r="U96" s="238" t="s"/>
      <c r="V96" s="238" t="s"/>
      <c r="W96" s="238">
        <f>=IFERROR(SUM(Y96:CH96),"")</f>
        <v>0</v>
      </c>
      <c r="X96" s="238">
        <f>=(F96+K96)-W96</f>
        <v>0</v>
      </c>
      <c r="Y96" s="241" t="s"/>
      <c r="Z96" s="238" t="s"/>
      <c r="AA96" s="241" t="s"/>
      <c r="AB96" s="238" t="s"/>
      <c r="AC96" s="241" t="s"/>
      <c r="AD96" s="238" t="s"/>
      <c r="AE96" s="241" t="s"/>
      <c r="AF96" s="238" t="s"/>
      <c r="AG96" s="241" t="s"/>
      <c r="AH96" s="238" t="s"/>
      <c r="AI96" s="241" t="s"/>
      <c r="AJ96" s="238" t="s"/>
      <c r="AK96" s="241" t="s"/>
      <c r="AL96" s="238" t="s"/>
      <c r="AM96" s="241" t="s"/>
      <c r="AN96" s="238" t="s"/>
      <c r="AO96" s="241" t="s"/>
      <c r="AP96" s="238" t="s"/>
      <c r="AQ96" s="241" t="s"/>
      <c r="AR96" s="238" t="s"/>
      <c r="AS96" s="241" t="s"/>
      <c r="AT96" s="238" t="s"/>
      <c r="AU96" s="241" t="s"/>
      <c r="AV96" s="238" t="s"/>
      <c r="AW96" s="241" t="s"/>
      <c r="AX96" s="238" t="s"/>
      <c r="AY96" s="241" t="s"/>
      <c r="AZ96" s="238" t="s"/>
      <c r="BA96" s="241" t="s"/>
      <c r="BB96" s="238" t="s"/>
      <c r="BC96" s="241" t="s"/>
      <c r="BD96" s="238" t="s"/>
      <c r="BE96" s="241" t="s"/>
      <c r="BF96" s="238" t="s"/>
      <c r="BG96" s="241" t="s"/>
      <c r="BH96" s="238" t="s"/>
      <c r="BI96" s="241" t="s"/>
      <c r="BJ96" s="238" t="s"/>
      <c r="BK96" s="241" t="s"/>
      <c r="BL96" s="238" t="s"/>
      <c r="BM96" s="241" t="s"/>
      <c r="BN96" s="238" t="s"/>
      <c r="BO96" s="241" t="s"/>
      <c r="BP96" s="238" t="s"/>
      <c r="BQ96" s="241" t="s"/>
      <c r="BR96" s="238" t="s"/>
      <c r="BS96" s="241" t="s"/>
      <c r="BT96" s="238" t="s"/>
      <c r="BU96" s="241" t="s"/>
      <c r="BV96" s="238" t="s"/>
      <c r="BW96" s="241" t="s"/>
      <c r="BX96" s="238" t="s"/>
      <c r="BY96" s="241" t="s"/>
      <c r="BZ96" s="238" t="s"/>
      <c r="CA96" s="241" t="s"/>
      <c r="CB96" s="238" t="s"/>
      <c r="CC96" s="241" t="s"/>
      <c r="CD96" s="238" t="s"/>
      <c r="CE96" s="241" t="s"/>
      <c r="CF96" s="238" t="s"/>
      <c r="CG96" s="241" t="s"/>
      <c r="CH96" s="238" t="s"/>
    </row>
    <row r="97" spans="1:86" s="694" customFormat="1" customHeight="1">
      <c r="A97" s="249" t="s"/>
      <c r="B97" s="254" t="s">
        <v>351</v>
      </c>
      <c r="C97" s="238" t="s">
        <v>352</v>
      </c>
      <c r="D97" s="239" t="s"/>
      <c r="E97" s="240" t="s"/>
      <c r="F97" s="238" t="s"/>
      <c r="G97" s="238">
        <f>=F97*D97</f>
        <v>0</v>
      </c>
      <c r="H97" s="238" t="s"/>
      <c r="I97" s="238">
        <f>=H97-X97</f>
        <v>0</v>
      </c>
      <c r="J97" s="238">
        <f>=I97*E97</f>
        <v>0</v>
      </c>
      <c r="K97" s="238">
        <f>=SUM(L97:S97)</f>
        <v>0</v>
      </c>
      <c r="L97" s="238" t="s"/>
      <c r="M97" s="238" t="s"/>
      <c r="N97" s="238" t="s"/>
      <c r="O97" s="238" t="s"/>
      <c r="P97" s="238" t="s"/>
      <c r="Q97" s="238" t="s"/>
      <c r="R97" s="238" t="s"/>
      <c r="S97" s="238" t="s"/>
      <c r="T97" s="238" t="s"/>
      <c r="U97" s="238" t="s"/>
      <c r="V97" s="238" t="s"/>
      <c r="W97" s="238">
        <f>=IFERROR(SUM(Y97:CH97),"")</f>
        <v>0</v>
      </c>
      <c r="X97" s="238">
        <f>=(F97+K97)-W97</f>
        <v>0</v>
      </c>
      <c r="Y97" s="241" t="s"/>
      <c r="Z97" s="238" t="s"/>
      <c r="AA97" s="241" t="s"/>
      <c r="AB97" s="238" t="s"/>
      <c r="AC97" s="241" t="s"/>
      <c r="AD97" s="238" t="s"/>
      <c r="AE97" s="241" t="s"/>
      <c r="AF97" s="238" t="s"/>
      <c r="AG97" s="241" t="s"/>
      <c r="AH97" s="238" t="s"/>
      <c r="AI97" s="241" t="s"/>
      <c r="AJ97" s="238" t="s"/>
      <c r="AK97" s="241" t="s"/>
      <c r="AL97" s="238" t="s"/>
      <c r="AM97" s="241" t="s"/>
      <c r="AN97" s="238" t="s"/>
      <c r="AO97" s="241" t="s"/>
      <c r="AP97" s="238" t="s"/>
      <c r="AQ97" s="241" t="s"/>
      <c r="AR97" s="238" t="s"/>
      <c r="AS97" s="241" t="s"/>
      <c r="AT97" s="238" t="s"/>
      <c r="AU97" s="241" t="s"/>
      <c r="AV97" s="238" t="s"/>
      <c r="AW97" s="241" t="s"/>
      <c r="AX97" s="238" t="s"/>
      <c r="AY97" s="241" t="s"/>
      <c r="AZ97" s="238" t="s"/>
      <c r="BA97" s="241" t="s"/>
      <c r="BB97" s="238" t="s"/>
      <c r="BC97" s="241" t="s"/>
      <c r="BD97" s="238" t="s"/>
      <c r="BE97" s="241" t="s"/>
      <c r="BF97" s="238" t="s"/>
      <c r="BG97" s="241" t="s"/>
      <c r="BH97" s="238" t="s"/>
      <c r="BI97" s="241" t="s"/>
      <c r="BJ97" s="238" t="s"/>
      <c r="BK97" s="241" t="s"/>
      <c r="BL97" s="238" t="s"/>
      <c r="BM97" s="241" t="s"/>
      <c r="BN97" s="238" t="s"/>
      <c r="BO97" s="241" t="s"/>
      <c r="BP97" s="238" t="s"/>
      <c r="BQ97" s="241" t="s"/>
      <c r="BR97" s="238" t="s"/>
      <c r="BS97" s="241" t="s"/>
      <c r="BT97" s="238" t="s"/>
      <c r="BU97" s="241" t="s"/>
      <c r="BV97" s="238" t="s"/>
      <c r="BW97" s="241" t="s"/>
      <c r="BX97" s="238" t="s"/>
      <c r="BY97" s="241" t="s"/>
      <c r="BZ97" s="238" t="s"/>
      <c r="CA97" s="241" t="s"/>
      <c r="CB97" s="238" t="s"/>
      <c r="CC97" s="241" t="s"/>
      <c r="CD97" s="238" t="s"/>
      <c r="CE97" s="241" t="s"/>
      <c r="CF97" s="238" t="s"/>
      <c r="CG97" s="241" t="s"/>
      <c r="CH97" s="238" t="s"/>
    </row>
    <row r="98" spans="1:86" s="694" customFormat="1" customHeight="1">
      <c r="A98" s="249" t="s"/>
      <c r="B98" s="254" t="s"/>
      <c r="C98" s="238" t="s"/>
      <c r="D98" s="239" t="s"/>
      <c r="E98" s="240" t="s"/>
      <c r="F98" s="238" t="s"/>
      <c r="G98" s="238">
        <f>=F98*D98</f>
        <v>0</v>
      </c>
      <c r="H98" s="238" t="s"/>
      <c r="I98" s="238">
        <f>=H98-X98</f>
        <v>0</v>
      </c>
      <c r="J98" s="238">
        <f>=I98*E98</f>
        <v>0</v>
      </c>
      <c r="K98" s="238">
        <f>=SUM(L98:S98)</f>
        <v>0</v>
      </c>
      <c r="L98" s="238" t="s"/>
      <c r="M98" s="238" t="s"/>
      <c r="N98" s="238" t="s"/>
      <c r="O98" s="238" t="s"/>
      <c r="P98" s="238" t="s"/>
      <c r="Q98" s="238" t="s"/>
      <c r="R98" s="238" t="s"/>
      <c r="S98" s="238" t="s"/>
      <c r="T98" s="238" t="s"/>
      <c r="U98" s="238" t="s"/>
      <c r="V98" s="238" t="s"/>
      <c r="W98" s="238">
        <f>=IFERROR(SUM(Y98:CH98),"")</f>
        <v>0</v>
      </c>
      <c r="X98" s="238">
        <f>=(F98+K98)-W98</f>
        <v>0</v>
      </c>
      <c r="Y98" s="241" t="s"/>
      <c r="Z98" s="238" t="s"/>
      <c r="AA98" s="241" t="s"/>
      <c r="AB98" s="238" t="s"/>
      <c r="AC98" s="241" t="s"/>
      <c r="AD98" s="238" t="s"/>
      <c r="AE98" s="241" t="s"/>
      <c r="AF98" s="238" t="s"/>
      <c r="AG98" s="241" t="s"/>
      <c r="AH98" s="238" t="s"/>
      <c r="AI98" s="241" t="s"/>
      <c r="AJ98" s="238" t="s"/>
      <c r="AK98" s="241" t="s"/>
      <c r="AL98" s="238" t="s"/>
      <c r="AM98" s="241" t="s"/>
      <c r="AN98" s="238" t="s"/>
      <c r="AO98" s="241" t="s"/>
      <c r="AP98" s="238" t="s"/>
      <c r="AQ98" s="241" t="s"/>
      <c r="AR98" s="238" t="s"/>
      <c r="AS98" s="241" t="s"/>
      <c r="AT98" s="238" t="s"/>
      <c r="AU98" s="241" t="s"/>
      <c r="AV98" s="238" t="s"/>
      <c r="AW98" s="241" t="s"/>
      <c r="AX98" s="238" t="s"/>
      <c r="AY98" s="241" t="s"/>
      <c r="AZ98" s="238" t="s"/>
      <c r="BA98" s="241" t="s"/>
      <c r="BB98" s="238" t="s"/>
      <c r="BC98" s="241" t="s"/>
      <c r="BD98" s="238" t="s"/>
      <c r="BE98" s="241" t="s"/>
      <c r="BF98" s="238" t="s"/>
      <c r="BG98" s="241" t="s"/>
      <c r="BH98" s="238" t="s"/>
      <c r="BI98" s="241" t="s"/>
      <c r="BJ98" s="238" t="s"/>
      <c r="BK98" s="241" t="s"/>
      <c r="BL98" s="238" t="s"/>
      <c r="BM98" s="241" t="s"/>
      <c r="BN98" s="238" t="s"/>
      <c r="BO98" s="241" t="s"/>
      <c r="BP98" s="238" t="s"/>
      <c r="BQ98" s="241" t="s"/>
      <c r="BR98" s="238" t="s"/>
      <c r="BS98" s="241" t="s"/>
      <c r="BT98" s="238" t="s"/>
      <c r="BU98" s="241" t="s"/>
      <c r="BV98" s="238" t="s"/>
      <c r="BW98" s="241" t="s"/>
      <c r="BX98" s="238" t="s"/>
      <c r="BY98" s="241" t="s"/>
      <c r="BZ98" s="238" t="s"/>
      <c r="CA98" s="241" t="s"/>
      <c r="CB98" s="238" t="s"/>
      <c r="CC98" s="241" t="s"/>
      <c r="CD98" s="238" t="s"/>
      <c r="CE98" s="241" t="s"/>
      <c r="CF98" s="238" t="s"/>
      <c r="CG98" s="241" t="s"/>
      <c r="CH98" s="238" t="s"/>
    </row>
    <row r="99" spans="1:86" s="694" customFormat="1" customHeight="1">
      <c r="A99" s="249" t="s"/>
      <c r="B99" s="254" t="s"/>
      <c r="C99" s="238" t="s"/>
      <c r="D99" s="239" t="s"/>
      <c r="E99" s="240" t="s"/>
      <c r="F99" s="238" t="s"/>
      <c r="G99" s="238">
        <f>=F99*D99</f>
        <v>0</v>
      </c>
      <c r="H99" s="238" t="s"/>
      <c r="I99" s="238">
        <f>=H99-X99</f>
        <v>0</v>
      </c>
      <c r="J99" s="238">
        <f>=I99*E99</f>
        <v>0</v>
      </c>
      <c r="K99" s="238">
        <f>=SUM(L99:S99)</f>
        <v>0</v>
      </c>
      <c r="L99" s="238" t="s"/>
      <c r="M99" s="238" t="s"/>
      <c r="N99" s="238" t="s"/>
      <c r="O99" s="238" t="s"/>
      <c r="P99" s="238" t="s"/>
      <c r="Q99" s="238" t="s"/>
      <c r="R99" s="238" t="s"/>
      <c r="S99" s="238" t="s"/>
      <c r="T99" s="238" t="s"/>
      <c r="U99" s="238" t="s"/>
      <c r="V99" s="238" t="s"/>
      <c r="W99" s="238">
        <f>=IFERROR(SUM(Y99:CH99),"")</f>
        <v>0</v>
      </c>
      <c r="X99" s="238">
        <f>=(F99+K99)-W99</f>
        <v>0</v>
      </c>
      <c r="Y99" s="241" t="s"/>
      <c r="Z99" s="238" t="s"/>
      <c r="AA99" s="241" t="s"/>
      <c r="AB99" s="238" t="s"/>
      <c r="AC99" s="241" t="s"/>
      <c r="AD99" s="238" t="s"/>
      <c r="AE99" s="241" t="s"/>
      <c r="AF99" s="238" t="s"/>
      <c r="AG99" s="241" t="s"/>
      <c r="AH99" s="238" t="s"/>
      <c r="AI99" s="241" t="s"/>
      <c r="AJ99" s="238" t="s"/>
      <c r="AK99" s="241" t="s"/>
      <c r="AL99" s="238" t="s"/>
      <c r="AM99" s="241" t="s"/>
      <c r="AN99" s="238" t="s"/>
      <c r="AO99" s="241" t="s"/>
      <c r="AP99" s="238" t="s"/>
      <c r="AQ99" s="241" t="s"/>
      <c r="AR99" s="238" t="s"/>
      <c r="AS99" s="241" t="s"/>
      <c r="AT99" s="238" t="s"/>
      <c r="AU99" s="241" t="s"/>
      <c r="AV99" s="238" t="s"/>
      <c r="AW99" s="241" t="s"/>
      <c r="AX99" s="238" t="s"/>
      <c r="AY99" s="241" t="s"/>
      <c r="AZ99" s="238" t="s"/>
      <c r="BA99" s="241" t="s"/>
      <c r="BB99" s="238" t="s"/>
      <c r="BC99" s="241" t="s"/>
      <c r="BD99" s="238" t="s"/>
      <c r="BE99" s="241" t="s"/>
      <c r="BF99" s="238" t="s"/>
      <c r="BG99" s="241" t="s"/>
      <c r="BH99" s="238" t="s"/>
      <c r="BI99" s="241" t="s"/>
      <c r="BJ99" s="238" t="s"/>
      <c r="BK99" s="241" t="s"/>
      <c r="BL99" s="238" t="s"/>
      <c r="BM99" s="241" t="s"/>
      <c r="BN99" s="238" t="s"/>
      <c r="BO99" s="241" t="s"/>
      <c r="BP99" s="238" t="s"/>
      <c r="BQ99" s="241" t="s"/>
      <c r="BR99" s="238" t="s"/>
      <c r="BS99" s="241" t="s"/>
      <c r="BT99" s="238" t="s"/>
      <c r="BU99" s="241" t="s"/>
      <c r="BV99" s="238" t="s"/>
      <c r="BW99" s="241" t="s"/>
      <c r="BX99" s="238" t="s"/>
      <c r="BY99" s="241" t="s"/>
      <c r="BZ99" s="238" t="s"/>
      <c r="CA99" s="241" t="s"/>
      <c r="CB99" s="238" t="s"/>
      <c r="CC99" s="241" t="s"/>
      <c r="CD99" s="238" t="s"/>
      <c r="CE99" s="241" t="s"/>
      <c r="CF99" s="238" t="s"/>
      <c r="CG99" s="241" t="s"/>
      <c r="CH99" s="238" t="s"/>
    </row>
    <row r="100" spans="1:86" s="694" customFormat="1" customHeight="1">
      <c r="A100" s="249" t="s"/>
      <c r="B100" s="254" t="s"/>
      <c r="C100" s="238" t="s"/>
      <c r="D100" s="239" t="s"/>
      <c r="E100" s="240" t="s"/>
      <c r="F100" s="238" t="s"/>
      <c r="G100" s="238">
        <f>=F100*D100</f>
        <v>0</v>
      </c>
      <c r="H100" s="238" t="s"/>
      <c r="I100" s="238">
        <f>=H100-X100</f>
        <v>0</v>
      </c>
      <c r="J100" s="238">
        <f>=I100*E100</f>
        <v>0</v>
      </c>
      <c r="K100" s="238">
        <f>=SUM(L100:S100)</f>
        <v>0</v>
      </c>
      <c r="L100" s="238" t="s"/>
      <c r="M100" s="238" t="s"/>
      <c r="N100" s="238" t="s"/>
      <c r="O100" s="238" t="s"/>
      <c r="P100" s="238" t="s"/>
      <c r="Q100" s="238" t="s"/>
      <c r="R100" s="238" t="s"/>
      <c r="S100" s="238" t="s"/>
      <c r="T100" s="238" t="s"/>
      <c r="U100" s="238" t="s"/>
      <c r="V100" s="238" t="s"/>
      <c r="W100" s="238">
        <f>=IFERROR(SUM(Y100:CH100),"")</f>
        <v>0</v>
      </c>
      <c r="X100" s="238">
        <f>=(F100+K100)-W100</f>
        <v>0</v>
      </c>
      <c r="Y100" s="241" t="s"/>
      <c r="Z100" s="238" t="s"/>
      <c r="AA100" s="241" t="s"/>
      <c r="AB100" s="238" t="s"/>
      <c r="AC100" s="241" t="s"/>
      <c r="AD100" s="238" t="s"/>
      <c r="AE100" s="241" t="s"/>
      <c r="AF100" s="238" t="s"/>
      <c r="AG100" s="241" t="s"/>
      <c r="AH100" s="238" t="s"/>
      <c r="AI100" s="241" t="s"/>
      <c r="AJ100" s="238" t="s"/>
      <c r="AK100" s="241" t="s"/>
      <c r="AL100" s="238" t="s"/>
      <c r="AM100" s="241" t="s"/>
      <c r="AN100" s="238" t="s"/>
      <c r="AO100" s="241" t="s"/>
      <c r="AP100" s="238" t="s"/>
      <c r="AQ100" s="241" t="s"/>
      <c r="AR100" s="238" t="s"/>
      <c r="AS100" s="241" t="s"/>
      <c r="AT100" s="238" t="s"/>
      <c r="AU100" s="241" t="s"/>
      <c r="AV100" s="238" t="s"/>
      <c r="AW100" s="241" t="s"/>
      <c r="AX100" s="238" t="s"/>
      <c r="AY100" s="241" t="s"/>
      <c r="AZ100" s="238" t="s"/>
      <c r="BA100" s="241" t="s"/>
      <c r="BB100" s="238" t="s"/>
      <c r="BC100" s="241" t="s"/>
      <c r="BD100" s="238" t="s"/>
      <c r="BE100" s="241" t="s"/>
      <c r="BF100" s="238" t="s"/>
      <c r="BG100" s="241" t="s"/>
      <c r="BH100" s="238" t="s"/>
      <c r="BI100" s="241" t="s"/>
      <c r="BJ100" s="238" t="s"/>
      <c r="BK100" s="241" t="s"/>
      <c r="BL100" s="238" t="s"/>
      <c r="BM100" s="241" t="s"/>
      <c r="BN100" s="238" t="s"/>
      <c r="BO100" s="241" t="s"/>
      <c r="BP100" s="238" t="s"/>
      <c r="BQ100" s="241" t="s"/>
      <c r="BR100" s="238" t="s"/>
      <c r="BS100" s="241" t="s"/>
      <c r="BT100" s="238" t="s"/>
      <c r="BU100" s="241" t="s"/>
      <c r="BV100" s="238" t="s"/>
      <c r="BW100" s="241" t="s"/>
      <c r="BX100" s="238" t="s"/>
      <c r="BY100" s="241" t="s"/>
      <c r="BZ100" s="238" t="s"/>
      <c r="CA100" s="241" t="s"/>
      <c r="CB100" s="238" t="s"/>
      <c r="CC100" s="241" t="s"/>
      <c r="CD100" s="238" t="s"/>
      <c r="CE100" s="241" t="s"/>
      <c r="CF100" s="238" t="s"/>
      <c r="CG100" s="241" t="s"/>
      <c r="CH100" s="238" t="s"/>
    </row>
    <row r="101" spans="1:86" s="694" customFormat="1" customHeight="1">
      <c r="A101" s="249" t="s"/>
      <c r="B101" s="254" t="s"/>
      <c r="C101" s="238" t="s"/>
      <c r="D101" s="239" t="s"/>
      <c r="E101" s="240" t="s"/>
      <c r="F101" s="238" t="s"/>
      <c r="G101" s="238">
        <f>=F101*D101</f>
        <v>0</v>
      </c>
      <c r="H101" s="238" t="s"/>
      <c r="I101" s="238">
        <f>=H101-X101</f>
        <v>0</v>
      </c>
      <c r="J101" s="238">
        <f>=I101*E101</f>
        <v>0</v>
      </c>
      <c r="K101" s="238">
        <f>=SUM(L101:S101)</f>
        <v>0</v>
      </c>
      <c r="L101" s="238" t="s"/>
      <c r="M101" s="238" t="s"/>
      <c r="N101" s="238" t="s"/>
      <c r="O101" s="238" t="s"/>
      <c r="P101" s="238" t="s"/>
      <c r="Q101" s="238" t="s"/>
      <c r="R101" s="238" t="s"/>
      <c r="S101" s="238" t="s"/>
      <c r="T101" s="238" t="s"/>
      <c r="U101" s="238" t="s"/>
      <c r="V101" s="238" t="s"/>
      <c r="W101" s="238">
        <f>=IFERROR(SUM(Y101:CH101),"")</f>
        <v>0</v>
      </c>
      <c r="X101" s="238">
        <f>=(F101+K101)-W101</f>
        <v>0</v>
      </c>
      <c r="Y101" s="241" t="s"/>
      <c r="Z101" s="238" t="s"/>
      <c r="AA101" s="241" t="s"/>
      <c r="AB101" s="238" t="s"/>
      <c r="AC101" s="241" t="s"/>
      <c r="AD101" s="238" t="s"/>
      <c r="AE101" s="241" t="s"/>
      <c r="AF101" s="238" t="s"/>
      <c r="AG101" s="241" t="s"/>
      <c r="AH101" s="238" t="s"/>
      <c r="AI101" s="241" t="s"/>
      <c r="AJ101" s="238" t="s"/>
      <c r="AK101" s="241" t="s"/>
      <c r="AL101" s="238" t="s"/>
      <c r="AM101" s="241" t="s"/>
      <c r="AN101" s="238" t="s"/>
      <c r="AO101" s="241" t="s"/>
      <c r="AP101" s="238" t="s"/>
      <c r="AQ101" s="241" t="s"/>
      <c r="AR101" s="238" t="s"/>
      <c r="AS101" s="241" t="s"/>
      <c r="AT101" s="238" t="s"/>
      <c r="AU101" s="241" t="s"/>
      <c r="AV101" s="238" t="s"/>
      <c r="AW101" s="241" t="s"/>
      <c r="AX101" s="238" t="s"/>
      <c r="AY101" s="241" t="s"/>
      <c r="AZ101" s="238" t="s"/>
      <c r="BA101" s="241" t="s"/>
      <c r="BB101" s="238" t="s"/>
      <c r="BC101" s="241" t="s"/>
      <c r="BD101" s="238" t="s"/>
      <c r="BE101" s="241" t="s"/>
      <c r="BF101" s="238" t="s"/>
      <c r="BG101" s="241" t="s"/>
      <c r="BH101" s="238" t="s"/>
      <c r="BI101" s="241" t="s"/>
      <c r="BJ101" s="238" t="s"/>
      <c r="BK101" s="241" t="s"/>
      <c r="BL101" s="238" t="s"/>
      <c r="BM101" s="241" t="s"/>
      <c r="BN101" s="238" t="s"/>
      <c r="BO101" s="241" t="s"/>
      <c r="BP101" s="238" t="s"/>
      <c r="BQ101" s="241" t="s"/>
      <c r="BR101" s="238" t="s"/>
      <c r="BS101" s="241" t="s"/>
      <c r="BT101" s="238" t="s"/>
      <c r="BU101" s="241" t="s"/>
      <c r="BV101" s="238" t="s"/>
      <c r="BW101" s="241" t="s"/>
      <c r="BX101" s="238" t="s"/>
      <c r="BY101" s="241" t="s"/>
      <c r="BZ101" s="238" t="s"/>
      <c r="CA101" s="241" t="s"/>
      <c r="CB101" s="238" t="s"/>
      <c r="CC101" s="241" t="s"/>
      <c r="CD101" s="238" t="s"/>
      <c r="CE101" s="241" t="s"/>
      <c r="CF101" s="238" t="s"/>
      <c r="CG101" s="241" t="s"/>
      <c r="CH101" s="238" t="s"/>
    </row>
    <row r="102" spans="1:86" s="694" customFormat="1" customHeight="1">
      <c r="A102" s="249" t="s"/>
      <c r="B102" s="254" t="s"/>
      <c r="C102" s="238" t="s"/>
      <c r="D102" s="239" t="s"/>
      <c r="E102" s="240" t="s"/>
      <c r="F102" s="238" t="s"/>
      <c r="G102" s="238">
        <f>=F102*D102</f>
        <v>0</v>
      </c>
      <c r="H102" s="238" t="s"/>
      <c r="I102" s="238">
        <f>=H102-X102</f>
        <v>0</v>
      </c>
      <c r="J102" s="238">
        <f>=I102*E102</f>
        <v>0</v>
      </c>
      <c r="K102" s="238">
        <f>=SUM(L102:S102)</f>
        <v>0</v>
      </c>
      <c r="L102" s="238" t="s"/>
      <c r="M102" s="238" t="s"/>
      <c r="N102" s="238" t="s"/>
      <c r="O102" s="238" t="s"/>
      <c r="P102" s="238" t="s"/>
      <c r="Q102" s="238" t="s"/>
      <c r="R102" s="238" t="s"/>
      <c r="S102" s="238" t="s"/>
      <c r="T102" s="238" t="s"/>
      <c r="U102" s="238" t="s"/>
      <c r="V102" s="238" t="s"/>
      <c r="W102" s="238">
        <f>=IFERROR(SUM(Y102:CH102),"")</f>
        <v>0</v>
      </c>
      <c r="X102" s="238">
        <f>=(F102+K102)-W102</f>
        <v>0</v>
      </c>
      <c r="Y102" s="241" t="s"/>
      <c r="Z102" s="238" t="s"/>
      <c r="AA102" s="241" t="s"/>
      <c r="AB102" s="238" t="s"/>
      <c r="AC102" s="241" t="s"/>
      <c r="AD102" s="238" t="s"/>
      <c r="AE102" s="241" t="s"/>
      <c r="AF102" s="238" t="s"/>
      <c r="AG102" s="241" t="s"/>
      <c r="AH102" s="238" t="s"/>
      <c r="AI102" s="241" t="s"/>
      <c r="AJ102" s="238" t="s"/>
      <c r="AK102" s="241" t="s"/>
      <c r="AL102" s="238" t="s"/>
      <c r="AM102" s="241" t="s"/>
      <c r="AN102" s="238" t="s"/>
      <c r="AO102" s="241" t="s"/>
      <c r="AP102" s="238" t="s"/>
      <c r="AQ102" s="241" t="s"/>
      <c r="AR102" s="238" t="s"/>
      <c r="AS102" s="241" t="s"/>
      <c r="AT102" s="238" t="s"/>
      <c r="AU102" s="241" t="s"/>
      <c r="AV102" s="238" t="s"/>
      <c r="AW102" s="241" t="s"/>
      <c r="AX102" s="238" t="s"/>
      <c r="AY102" s="241" t="s"/>
      <c r="AZ102" s="238" t="s"/>
      <c r="BA102" s="241" t="s"/>
      <c r="BB102" s="238" t="s"/>
      <c r="BC102" s="241" t="s"/>
      <c r="BD102" s="238" t="s"/>
      <c r="BE102" s="241" t="s"/>
      <c r="BF102" s="238" t="s"/>
      <c r="BG102" s="241" t="s"/>
      <c r="BH102" s="238" t="s"/>
      <c r="BI102" s="241" t="s"/>
      <c r="BJ102" s="238" t="s"/>
      <c r="BK102" s="241" t="s"/>
      <c r="BL102" s="238" t="s"/>
      <c r="BM102" s="241" t="s"/>
      <c r="BN102" s="238" t="s"/>
      <c r="BO102" s="241" t="s"/>
      <c r="BP102" s="238" t="s"/>
      <c r="BQ102" s="241" t="s"/>
      <c r="BR102" s="238" t="s"/>
      <c r="BS102" s="241" t="s"/>
      <c r="BT102" s="238" t="s"/>
      <c r="BU102" s="241" t="s"/>
      <c r="BV102" s="238" t="s"/>
      <c r="BW102" s="241" t="s"/>
      <c r="BX102" s="238" t="s"/>
      <c r="BY102" s="241" t="s"/>
      <c r="BZ102" s="238" t="s"/>
      <c r="CA102" s="241" t="s"/>
      <c r="CB102" s="238" t="s"/>
      <c r="CC102" s="241" t="s"/>
      <c r="CD102" s="238" t="s"/>
      <c r="CE102" s="241" t="s"/>
      <c r="CF102" s="238" t="s"/>
      <c r="CG102" s="241" t="s"/>
      <c r="CH102" s="238" t="s"/>
    </row>
    <row r="103" spans="1:86" s="694" customFormat="1" customHeight="1">
      <c r="A103" s="249" t="s"/>
      <c r="B103" s="254" t="s"/>
      <c r="C103" s="238" t="s"/>
      <c r="D103" s="239" t="s"/>
      <c r="E103" s="240" t="s"/>
      <c r="F103" s="238" t="s"/>
      <c r="G103" s="238">
        <f>=F103*D103</f>
        <v>0</v>
      </c>
      <c r="H103" s="238" t="s"/>
      <c r="I103" s="238">
        <f>=H103-X103</f>
        <v>0</v>
      </c>
      <c r="J103" s="238">
        <f>=I103*E103</f>
        <v>0</v>
      </c>
      <c r="K103" s="238">
        <f>=SUM(L103:S103)</f>
        <v>0</v>
      </c>
      <c r="L103" s="238" t="s"/>
      <c r="M103" s="238" t="s"/>
      <c r="N103" s="238" t="s"/>
      <c r="O103" s="238" t="s"/>
      <c r="P103" s="238" t="s"/>
      <c r="Q103" s="238" t="s"/>
      <c r="R103" s="238" t="s"/>
      <c r="S103" s="238" t="s"/>
      <c r="T103" s="238" t="s"/>
      <c r="U103" s="238" t="s"/>
      <c r="V103" s="238" t="s"/>
      <c r="W103" s="238">
        <f>=IFERROR(SUM(Y103:CH103),"")</f>
        <v>0</v>
      </c>
      <c r="X103" s="238">
        <f>=(F103+K103)-W103</f>
        <v>0</v>
      </c>
      <c r="Y103" s="241" t="s"/>
      <c r="Z103" s="238" t="s"/>
      <c r="AA103" s="241" t="s"/>
      <c r="AB103" s="238" t="s"/>
      <c r="AC103" s="241" t="s"/>
      <c r="AD103" s="238" t="s"/>
      <c r="AE103" s="241" t="s"/>
      <c r="AF103" s="238" t="s"/>
      <c r="AG103" s="241" t="s"/>
      <c r="AH103" s="238" t="s"/>
      <c r="AI103" s="241" t="s"/>
      <c r="AJ103" s="238" t="s"/>
      <c r="AK103" s="241" t="s"/>
      <c r="AL103" s="238" t="s"/>
      <c r="AM103" s="241" t="s"/>
      <c r="AN103" s="238" t="s"/>
      <c r="AO103" s="241" t="s"/>
      <c r="AP103" s="238" t="s"/>
      <c r="AQ103" s="241" t="s"/>
      <c r="AR103" s="238" t="s"/>
      <c r="AS103" s="241" t="s"/>
      <c r="AT103" s="238" t="s"/>
      <c r="AU103" s="241" t="s"/>
      <c r="AV103" s="238" t="s"/>
      <c r="AW103" s="241" t="s"/>
      <c r="AX103" s="238" t="s"/>
      <c r="AY103" s="241" t="s"/>
      <c r="AZ103" s="238" t="s"/>
      <c r="BA103" s="241" t="s"/>
      <c r="BB103" s="238" t="s"/>
      <c r="BC103" s="241" t="s"/>
      <c r="BD103" s="238" t="s"/>
      <c r="BE103" s="241" t="s"/>
      <c r="BF103" s="238" t="s"/>
      <c r="BG103" s="241" t="s"/>
      <c r="BH103" s="238" t="s"/>
      <c r="BI103" s="241" t="s"/>
      <c r="BJ103" s="238" t="s"/>
      <c r="BK103" s="241" t="s"/>
      <c r="BL103" s="238" t="s"/>
      <c r="BM103" s="241" t="s"/>
      <c r="BN103" s="238" t="s"/>
      <c r="BO103" s="241" t="s"/>
      <c r="BP103" s="238" t="s"/>
      <c r="BQ103" s="241" t="s"/>
      <c r="BR103" s="238" t="s"/>
      <c r="BS103" s="241" t="s"/>
      <c r="BT103" s="238" t="s"/>
      <c r="BU103" s="241" t="s"/>
      <c r="BV103" s="238" t="s"/>
      <c r="BW103" s="241" t="s"/>
      <c r="BX103" s="238" t="s"/>
      <c r="BY103" s="241" t="s"/>
      <c r="BZ103" s="238" t="s"/>
      <c r="CA103" s="241" t="s"/>
      <c r="CB103" s="238" t="s"/>
      <c r="CC103" s="241" t="s"/>
      <c r="CD103" s="238" t="s"/>
      <c r="CE103" s="241" t="s"/>
      <c r="CF103" s="238" t="s"/>
      <c r="CG103" s="241" t="s"/>
      <c r="CH103" s="238" t="s"/>
    </row>
    <row r="104" spans="1:86" s="694" customFormat="1" customHeight="1">
      <c r="A104" s="249" t="s"/>
      <c r="B104" s="254" t="s"/>
      <c r="C104" s="238" t="s"/>
      <c r="D104" s="239" t="s"/>
      <c r="E104" s="240" t="s"/>
      <c r="F104" s="238" t="s"/>
      <c r="G104" s="238">
        <f>=F104*D104</f>
        <v>0</v>
      </c>
      <c r="H104" s="238" t="s"/>
      <c r="I104" s="238">
        <f>=H104-X104</f>
        <v>0</v>
      </c>
      <c r="J104" s="238">
        <f>=I104*E104</f>
        <v>0</v>
      </c>
      <c r="K104" s="238">
        <f>=SUM(L104:S104)</f>
        <v>0</v>
      </c>
      <c r="L104" s="238" t="s"/>
      <c r="M104" s="238" t="s"/>
      <c r="N104" s="238" t="s"/>
      <c r="O104" s="238" t="s"/>
      <c r="P104" s="238" t="s"/>
      <c r="Q104" s="238" t="s"/>
      <c r="R104" s="238" t="s"/>
      <c r="S104" s="238" t="s"/>
      <c r="T104" s="238" t="s"/>
      <c r="U104" s="238" t="s"/>
      <c r="V104" s="238" t="s"/>
      <c r="W104" s="238">
        <f>=IFERROR(SUM(Y104:CH104),"")</f>
        <v>0</v>
      </c>
      <c r="X104" s="238">
        <f>=(F104+K104)-W104</f>
        <v>0</v>
      </c>
      <c r="Y104" s="241" t="s"/>
      <c r="Z104" s="238" t="s"/>
      <c r="AA104" s="241" t="s"/>
      <c r="AB104" s="238" t="s"/>
      <c r="AC104" s="241" t="s"/>
      <c r="AD104" s="238" t="s"/>
      <c r="AE104" s="241" t="s"/>
      <c r="AF104" s="238" t="s"/>
      <c r="AG104" s="241" t="s"/>
      <c r="AH104" s="238" t="s"/>
      <c r="AI104" s="241" t="s"/>
      <c r="AJ104" s="238" t="s"/>
      <c r="AK104" s="241" t="s"/>
      <c r="AL104" s="238" t="s"/>
      <c r="AM104" s="241" t="s"/>
      <c r="AN104" s="238" t="s"/>
      <c r="AO104" s="241" t="s"/>
      <c r="AP104" s="238" t="s"/>
      <c r="AQ104" s="241" t="s"/>
      <c r="AR104" s="238" t="s"/>
      <c r="AS104" s="241" t="s"/>
      <c r="AT104" s="238" t="s"/>
      <c r="AU104" s="241" t="s"/>
      <c r="AV104" s="238" t="s"/>
      <c r="AW104" s="241" t="s"/>
      <c r="AX104" s="238" t="s"/>
      <c r="AY104" s="241" t="s"/>
      <c r="AZ104" s="238" t="s"/>
      <c r="BA104" s="241" t="s"/>
      <c r="BB104" s="238" t="s"/>
      <c r="BC104" s="241" t="s"/>
      <c r="BD104" s="238" t="s"/>
      <c r="BE104" s="241" t="s"/>
      <c r="BF104" s="238" t="s"/>
      <c r="BG104" s="241" t="s"/>
      <c r="BH104" s="238" t="s"/>
      <c r="BI104" s="241" t="s"/>
      <c r="BJ104" s="238" t="s"/>
      <c r="BK104" s="241" t="s"/>
      <c r="BL104" s="238" t="s"/>
      <c r="BM104" s="241" t="s"/>
      <c r="BN104" s="238" t="s"/>
      <c r="BO104" s="241" t="s"/>
      <c r="BP104" s="238" t="s"/>
      <c r="BQ104" s="241" t="s"/>
      <c r="BR104" s="238" t="s"/>
      <c r="BS104" s="241" t="s"/>
      <c r="BT104" s="238" t="s"/>
      <c r="BU104" s="241" t="s"/>
      <c r="BV104" s="238" t="s"/>
      <c r="BW104" s="241" t="s"/>
      <c r="BX104" s="238" t="s"/>
      <c r="BY104" s="241" t="s"/>
      <c r="BZ104" s="238" t="s"/>
      <c r="CA104" s="241" t="s"/>
      <c r="CB104" s="238" t="s"/>
      <c r="CC104" s="241" t="s"/>
      <c r="CD104" s="238" t="s"/>
      <c r="CE104" s="241" t="s"/>
      <c r="CF104" s="238" t="s"/>
      <c r="CG104" s="241" t="s"/>
      <c r="CH104" s="238" t="s"/>
    </row>
    <row r="105" spans="1:86" s="694" customFormat="1" customHeight="1">
      <c r="A105" s="249" t="s"/>
      <c r="B105" s="254" t="s"/>
      <c r="C105" s="238" t="s"/>
      <c r="D105" s="239" t="s"/>
      <c r="E105" s="240" t="s"/>
      <c r="F105" s="238" t="s"/>
      <c r="G105" s="238">
        <f>=F105*D105</f>
        <v>0</v>
      </c>
      <c r="H105" s="238" t="s"/>
      <c r="I105" s="238">
        <f>=H105-X105</f>
        <v>0</v>
      </c>
      <c r="J105" s="238">
        <f>=I105*E105</f>
        <v>0</v>
      </c>
      <c r="K105" s="238">
        <f>=SUM(L105:S105)</f>
        <v>0</v>
      </c>
      <c r="L105" s="238" t="s"/>
      <c r="M105" s="238" t="s"/>
      <c r="N105" s="238" t="s"/>
      <c r="O105" s="238" t="s"/>
      <c r="P105" s="238" t="s"/>
      <c r="Q105" s="238" t="s"/>
      <c r="R105" s="238" t="s"/>
      <c r="S105" s="238" t="s"/>
      <c r="T105" s="238" t="s"/>
      <c r="U105" s="238" t="s"/>
      <c r="V105" s="238" t="s"/>
      <c r="W105" s="238">
        <f>=IFERROR(SUM(Y105:CH105),"")</f>
        <v>0</v>
      </c>
      <c r="X105" s="238">
        <f>=(F105+K105)-W105</f>
        <v>0</v>
      </c>
      <c r="Y105" s="241" t="s"/>
      <c r="Z105" s="238" t="s"/>
      <c r="AA105" s="241" t="s"/>
      <c r="AB105" s="238" t="s"/>
      <c r="AC105" s="241" t="s"/>
      <c r="AD105" s="238" t="s"/>
      <c r="AE105" s="241" t="s"/>
      <c r="AF105" s="238" t="s"/>
      <c r="AG105" s="241" t="s"/>
      <c r="AH105" s="238" t="s"/>
      <c r="AI105" s="241" t="s"/>
      <c r="AJ105" s="238" t="s"/>
      <c r="AK105" s="241" t="s"/>
      <c r="AL105" s="238" t="s"/>
      <c r="AM105" s="241" t="s"/>
      <c r="AN105" s="238" t="s"/>
      <c r="AO105" s="241" t="s"/>
      <c r="AP105" s="238" t="s"/>
      <c r="AQ105" s="241" t="s"/>
      <c r="AR105" s="238" t="s"/>
      <c r="AS105" s="241" t="s"/>
      <c r="AT105" s="238" t="s"/>
      <c r="AU105" s="241" t="s"/>
      <c r="AV105" s="238" t="s"/>
      <c r="AW105" s="241" t="s"/>
      <c r="AX105" s="238" t="s"/>
      <c r="AY105" s="241" t="s"/>
      <c r="AZ105" s="238" t="s"/>
      <c r="BA105" s="241" t="s"/>
      <c r="BB105" s="238" t="s"/>
      <c r="BC105" s="241" t="s"/>
      <c r="BD105" s="238" t="s"/>
      <c r="BE105" s="241" t="s"/>
      <c r="BF105" s="238" t="s"/>
      <c r="BG105" s="241" t="s"/>
      <c r="BH105" s="238" t="s"/>
      <c r="BI105" s="241" t="s"/>
      <c r="BJ105" s="238" t="s"/>
      <c r="BK105" s="241" t="s"/>
      <c r="BL105" s="238" t="s"/>
      <c r="BM105" s="241" t="s"/>
      <c r="BN105" s="238" t="s"/>
      <c r="BO105" s="241" t="s"/>
      <c r="BP105" s="238" t="s"/>
      <c r="BQ105" s="241" t="s"/>
      <c r="BR105" s="238" t="s"/>
      <c r="BS105" s="241" t="s"/>
      <c r="BT105" s="238" t="s"/>
      <c r="BU105" s="241" t="s"/>
      <c r="BV105" s="238" t="s"/>
      <c r="BW105" s="241" t="s"/>
      <c r="BX105" s="238" t="s"/>
      <c r="BY105" s="241" t="s"/>
      <c r="BZ105" s="238" t="s"/>
      <c r="CA105" s="241" t="s"/>
      <c r="CB105" s="238" t="s"/>
      <c r="CC105" s="241" t="s"/>
      <c r="CD105" s="238" t="s"/>
      <c r="CE105" s="241" t="s"/>
      <c r="CF105" s="238" t="s"/>
      <c r="CG105" s="241" t="s"/>
      <c r="CH105" s="238" t="s"/>
    </row>
    <row r="106" spans="1:86" s="694" customFormat="1" customHeight="1">
      <c r="A106" s="249" t="s"/>
      <c r="B106" s="254" t="s"/>
      <c r="C106" s="238" t="s"/>
      <c r="D106" s="239" t="s"/>
      <c r="E106" s="240" t="s"/>
      <c r="F106" s="238" t="s"/>
      <c r="G106" s="238">
        <f>=F106*D106</f>
        <v>0</v>
      </c>
      <c r="H106" s="238" t="s"/>
      <c r="I106" s="238">
        <f>=H106-X106</f>
        <v>0</v>
      </c>
      <c r="J106" s="238">
        <f>=I106*E106</f>
        <v>0</v>
      </c>
      <c r="K106" s="238">
        <f>=SUM(L106:S106)</f>
        <v>0</v>
      </c>
      <c r="L106" s="238" t="s"/>
      <c r="M106" s="238" t="s"/>
      <c r="N106" s="238" t="s"/>
      <c r="O106" s="238" t="s"/>
      <c r="P106" s="238" t="s"/>
      <c r="Q106" s="238" t="s"/>
      <c r="R106" s="238" t="s"/>
      <c r="S106" s="238" t="s"/>
      <c r="T106" s="238" t="s"/>
      <c r="U106" s="238" t="s"/>
      <c r="V106" s="238" t="s"/>
      <c r="W106" s="238">
        <f>=IFERROR(SUM(Y106:CH106),"")</f>
        <v>0</v>
      </c>
      <c r="X106" s="238">
        <f>=(F106+K106)-W106</f>
        <v>0</v>
      </c>
      <c r="Y106" s="241" t="s"/>
      <c r="Z106" s="238" t="s"/>
      <c r="AA106" s="241" t="s"/>
      <c r="AB106" s="238" t="s"/>
      <c r="AC106" s="241" t="s"/>
      <c r="AD106" s="238" t="s"/>
      <c r="AE106" s="241" t="s"/>
      <c r="AF106" s="238" t="s"/>
      <c r="AG106" s="241" t="s"/>
      <c r="AH106" s="238" t="s"/>
      <c r="AI106" s="241" t="s"/>
      <c r="AJ106" s="238" t="s"/>
      <c r="AK106" s="241" t="s"/>
      <c r="AL106" s="238" t="s"/>
      <c r="AM106" s="241" t="s"/>
      <c r="AN106" s="238" t="s"/>
      <c r="AO106" s="241" t="s"/>
      <c r="AP106" s="238" t="s"/>
      <c r="AQ106" s="241" t="s"/>
      <c r="AR106" s="238" t="s"/>
      <c r="AS106" s="241" t="s"/>
      <c r="AT106" s="238" t="s"/>
      <c r="AU106" s="241" t="s"/>
      <c r="AV106" s="238" t="s"/>
      <c r="AW106" s="241" t="s"/>
      <c r="AX106" s="238" t="s"/>
      <c r="AY106" s="241" t="s"/>
      <c r="AZ106" s="238" t="s"/>
      <c r="BA106" s="241" t="s"/>
      <c r="BB106" s="238" t="s"/>
      <c r="BC106" s="241" t="s"/>
      <c r="BD106" s="238" t="s"/>
      <c r="BE106" s="241" t="s"/>
      <c r="BF106" s="238" t="s"/>
      <c r="BG106" s="241" t="s"/>
      <c r="BH106" s="238" t="s"/>
      <c r="BI106" s="241" t="s"/>
      <c r="BJ106" s="238" t="s"/>
      <c r="BK106" s="241" t="s"/>
      <c r="BL106" s="238" t="s"/>
      <c r="BM106" s="241" t="s"/>
      <c r="BN106" s="238" t="s"/>
      <c r="BO106" s="241" t="s"/>
      <c r="BP106" s="238" t="s"/>
      <c r="BQ106" s="241" t="s"/>
      <c r="BR106" s="238" t="s"/>
      <c r="BS106" s="241" t="s"/>
      <c r="BT106" s="238" t="s"/>
      <c r="BU106" s="241" t="s"/>
      <c r="BV106" s="238" t="s"/>
      <c r="BW106" s="241" t="s"/>
      <c r="BX106" s="238" t="s"/>
      <c r="BY106" s="241" t="s"/>
      <c r="BZ106" s="238" t="s"/>
      <c r="CA106" s="241" t="s"/>
      <c r="CB106" s="238" t="s"/>
      <c r="CC106" s="241" t="s"/>
      <c r="CD106" s="238" t="s"/>
      <c r="CE106" s="241" t="s"/>
      <c r="CF106" s="238" t="s"/>
      <c r="CG106" s="241" t="s"/>
      <c r="CH106" s="238" t="s"/>
    </row>
    <row r="107" spans="1:86" s="694" customFormat="1" customHeight="1">
      <c r="A107" s="249" t="s"/>
      <c r="B107" s="254" t="s"/>
      <c r="C107" s="238" t="s"/>
      <c r="D107" s="239" t="s"/>
      <c r="E107" s="240" t="s"/>
      <c r="F107" s="238" t="s"/>
      <c r="G107" s="238">
        <f>=F107*D107</f>
        <v>0</v>
      </c>
      <c r="H107" s="238" t="s"/>
      <c r="I107" s="238">
        <f>=H107-X107</f>
        <v>0</v>
      </c>
      <c r="J107" s="238">
        <f>=I107*E107</f>
        <v>0</v>
      </c>
      <c r="K107" s="238">
        <f>=SUM(L107:S107)</f>
        <v>0</v>
      </c>
      <c r="L107" s="238" t="s"/>
      <c r="M107" s="238" t="s"/>
      <c r="N107" s="238" t="s"/>
      <c r="O107" s="238" t="s"/>
      <c r="P107" s="238" t="s"/>
      <c r="Q107" s="238" t="s"/>
      <c r="R107" s="238" t="s"/>
      <c r="S107" s="238" t="s"/>
      <c r="T107" s="238" t="s"/>
      <c r="U107" s="238" t="s"/>
      <c r="V107" s="238" t="s"/>
      <c r="W107" s="238">
        <f>=IFERROR(SUM(Y107:CH107),"")</f>
        <v>0</v>
      </c>
      <c r="X107" s="238">
        <f>=(F107+K107)-W107</f>
        <v>0</v>
      </c>
      <c r="Y107" s="241" t="s"/>
      <c r="Z107" s="238" t="s"/>
      <c r="AA107" s="241" t="s"/>
      <c r="AB107" s="238" t="s"/>
      <c r="AC107" s="241" t="s"/>
      <c r="AD107" s="238" t="s"/>
      <c r="AE107" s="241" t="s"/>
      <c r="AF107" s="238" t="s"/>
      <c r="AG107" s="241" t="s"/>
      <c r="AH107" s="238" t="s"/>
      <c r="AI107" s="241" t="s"/>
      <c r="AJ107" s="238" t="s"/>
      <c r="AK107" s="241" t="s"/>
      <c r="AL107" s="238" t="s"/>
      <c r="AM107" s="241" t="s"/>
      <c r="AN107" s="238" t="s"/>
      <c r="AO107" s="241" t="s"/>
      <c r="AP107" s="238" t="s"/>
      <c r="AQ107" s="241" t="s"/>
      <c r="AR107" s="238" t="s"/>
      <c r="AS107" s="241" t="s"/>
      <c r="AT107" s="238" t="s"/>
      <c r="AU107" s="241" t="s"/>
      <c r="AV107" s="238" t="s"/>
      <c r="AW107" s="241" t="s"/>
      <c r="AX107" s="238" t="s"/>
      <c r="AY107" s="241" t="s"/>
      <c r="AZ107" s="238" t="s"/>
      <c r="BA107" s="241" t="s"/>
      <c r="BB107" s="238" t="s"/>
      <c r="BC107" s="241" t="s"/>
      <c r="BD107" s="238" t="s"/>
      <c r="BE107" s="241" t="s"/>
      <c r="BF107" s="238" t="s"/>
      <c r="BG107" s="241" t="s"/>
      <c r="BH107" s="238" t="s"/>
      <c r="BI107" s="241" t="s"/>
      <c r="BJ107" s="238" t="s"/>
      <c r="BK107" s="241" t="s"/>
      <c r="BL107" s="238" t="s"/>
      <c r="BM107" s="241" t="s"/>
      <c r="BN107" s="238" t="s"/>
      <c r="BO107" s="241" t="s"/>
      <c r="BP107" s="238" t="s"/>
      <c r="BQ107" s="241" t="s"/>
      <c r="BR107" s="238" t="s"/>
      <c r="BS107" s="241" t="s"/>
      <c r="BT107" s="238" t="s"/>
      <c r="BU107" s="241" t="s"/>
      <c r="BV107" s="238" t="s"/>
      <c r="BW107" s="241" t="s"/>
      <c r="BX107" s="238" t="s"/>
      <c r="BY107" s="241" t="s"/>
      <c r="BZ107" s="238" t="s"/>
      <c r="CA107" s="241" t="s"/>
      <c r="CB107" s="238" t="s"/>
      <c r="CC107" s="241" t="s"/>
      <c r="CD107" s="238" t="s"/>
      <c r="CE107" s="241" t="s"/>
      <c r="CF107" s="238" t="s"/>
      <c r="CG107" s="241" t="s"/>
      <c r="CH107" s="238" t="s"/>
    </row>
    <row r="108" spans="1:86" s="694" customFormat="1" customHeight="1">
      <c r="A108" s="249" t="s"/>
      <c r="B108" s="254" t="s"/>
      <c r="C108" s="238" t="s"/>
      <c r="D108" s="239" t="s"/>
      <c r="E108" s="240" t="s"/>
      <c r="F108" s="238" t="s"/>
      <c r="G108" s="238">
        <f>=F108*D108</f>
        <v>0</v>
      </c>
      <c r="H108" s="238" t="s"/>
      <c r="I108" s="238">
        <f>=H108-X108</f>
        <v>0</v>
      </c>
      <c r="J108" s="238">
        <f>=I108*E108</f>
        <v>0</v>
      </c>
      <c r="K108" s="238">
        <f>=SUM(L108:S108)</f>
        <v>0</v>
      </c>
      <c r="L108" s="238" t="s"/>
      <c r="M108" s="238" t="s"/>
      <c r="N108" s="238" t="s"/>
      <c r="O108" s="238" t="s"/>
      <c r="P108" s="238" t="s"/>
      <c r="Q108" s="238" t="s"/>
      <c r="R108" s="238" t="s"/>
      <c r="S108" s="238" t="s"/>
      <c r="T108" s="238" t="s"/>
      <c r="U108" s="238" t="s"/>
      <c r="V108" s="238" t="s"/>
      <c r="W108" s="238">
        <f>=IFERROR(SUM(Y108:CH108),"")</f>
        <v>0</v>
      </c>
      <c r="X108" s="238">
        <f>=(F108+K108)-W108</f>
        <v>0</v>
      </c>
      <c r="Y108" s="241" t="s"/>
      <c r="Z108" s="238" t="s"/>
      <c r="AA108" s="241" t="s"/>
      <c r="AB108" s="238" t="s"/>
      <c r="AC108" s="241" t="s"/>
      <c r="AD108" s="238" t="s"/>
      <c r="AE108" s="241" t="s"/>
      <c r="AF108" s="238" t="s"/>
      <c r="AG108" s="241" t="s"/>
      <c r="AH108" s="238" t="s"/>
      <c r="AI108" s="241" t="s"/>
      <c r="AJ108" s="238" t="s"/>
      <c r="AK108" s="241" t="s"/>
      <c r="AL108" s="238" t="s"/>
      <c r="AM108" s="241" t="s"/>
      <c r="AN108" s="238" t="s"/>
      <c r="AO108" s="241" t="s"/>
      <c r="AP108" s="238" t="s"/>
      <c r="AQ108" s="241" t="s"/>
      <c r="AR108" s="238" t="s"/>
      <c r="AS108" s="241" t="s"/>
      <c r="AT108" s="238" t="s"/>
      <c r="AU108" s="241" t="s"/>
      <c r="AV108" s="238" t="s"/>
      <c r="AW108" s="241" t="s"/>
      <c r="AX108" s="238" t="s"/>
      <c r="AY108" s="241" t="s"/>
      <c r="AZ108" s="238" t="s"/>
      <c r="BA108" s="241" t="s"/>
      <c r="BB108" s="238" t="s"/>
      <c r="BC108" s="241" t="s"/>
      <c r="BD108" s="238" t="s"/>
      <c r="BE108" s="241" t="s"/>
      <c r="BF108" s="238" t="s"/>
      <c r="BG108" s="241" t="s"/>
      <c r="BH108" s="238" t="s"/>
      <c r="BI108" s="241" t="s"/>
      <c r="BJ108" s="238" t="s"/>
      <c r="BK108" s="241" t="s"/>
      <c r="BL108" s="238" t="s"/>
      <c r="BM108" s="241" t="s"/>
      <c r="BN108" s="238" t="s"/>
      <c r="BO108" s="241" t="s"/>
      <c r="BP108" s="238" t="s"/>
      <c r="BQ108" s="241" t="s"/>
      <c r="BR108" s="238" t="s"/>
      <c r="BS108" s="241" t="s"/>
      <c r="BT108" s="238" t="s"/>
      <c r="BU108" s="241" t="s"/>
      <c r="BV108" s="238" t="s"/>
      <c r="BW108" s="241" t="s"/>
      <c r="BX108" s="238" t="s"/>
      <c r="BY108" s="241" t="s"/>
      <c r="BZ108" s="238" t="s"/>
      <c r="CA108" s="241" t="s"/>
      <c r="CB108" s="238" t="s"/>
      <c r="CC108" s="241" t="s"/>
      <c r="CD108" s="238" t="s"/>
      <c r="CE108" s="241" t="s"/>
      <c r="CF108" s="238" t="s"/>
      <c r="CG108" s="241" t="s"/>
      <c r="CH108" s="238" t="s"/>
    </row>
    <row r="109" spans="1:86" s="696" customFormat="1" customHeight="1">
      <c r="A109" s="255" t="s"/>
      <c r="B109" s="271" t="s">
        <v>353</v>
      </c>
      <c r="C109" s="243" t="s">
        <v>354</v>
      </c>
      <c r="D109" s="244" t="s"/>
      <c r="E109" s="245" t="s"/>
      <c r="F109" s="243" t="s"/>
      <c r="G109" s="243">
        <f>=F109*D109</f>
        <v>0</v>
      </c>
      <c r="H109" s="243" t="s"/>
      <c r="I109" s="243">
        <f>=H109-X109</f>
        <v>0</v>
      </c>
      <c r="J109" s="243">
        <f>=I109*E109</f>
        <v>0</v>
      </c>
      <c r="K109" s="243">
        <f>=SUM(L109:S109)</f>
        <v>0</v>
      </c>
      <c r="L109" s="243" t="s"/>
      <c r="M109" s="243" t="s"/>
      <c r="N109" s="243" t="s"/>
      <c r="O109" s="243" t="s"/>
      <c r="P109" s="243" t="s"/>
      <c r="Q109" s="243" t="s"/>
      <c r="R109" s="243" t="s"/>
      <c r="S109" s="243" t="s"/>
      <c r="T109" s="243" t="s"/>
      <c r="U109" s="243" t="s"/>
      <c r="V109" s="243" t="s"/>
      <c r="W109" s="243">
        <f>=IFERROR(SUM(Y109:CH109),"")</f>
        <v>0</v>
      </c>
      <c r="X109" s="243">
        <f>=(F109+K109)-W109</f>
        <v>0</v>
      </c>
      <c r="Y109" s="246" t="s"/>
      <c r="Z109" s="243" t="s"/>
      <c r="AA109" s="246" t="s"/>
      <c r="AB109" s="243" t="s"/>
      <c r="AC109" s="246" t="s"/>
      <c r="AD109" s="243" t="s"/>
      <c r="AE109" s="246" t="s"/>
      <c r="AF109" s="243" t="s"/>
      <c r="AG109" s="246" t="s"/>
      <c r="AH109" s="243" t="s"/>
      <c r="AI109" s="246" t="s"/>
      <c r="AJ109" s="243" t="s"/>
      <c r="AK109" s="246" t="s"/>
      <c r="AL109" s="243" t="s"/>
      <c r="AM109" s="246" t="s"/>
      <c r="AN109" s="243" t="s"/>
      <c r="AO109" s="246" t="s"/>
      <c r="AP109" s="243" t="s"/>
      <c r="AQ109" s="246" t="s"/>
      <c r="AR109" s="243" t="s"/>
      <c r="AS109" s="246" t="s"/>
      <c r="AT109" s="243" t="s"/>
      <c r="AU109" s="246" t="s"/>
      <c r="AV109" s="243" t="s"/>
      <c r="AW109" s="246" t="s"/>
      <c r="AX109" s="243" t="s"/>
      <c r="AY109" s="246" t="s"/>
      <c r="AZ109" s="243" t="s"/>
      <c r="BA109" s="246" t="s"/>
      <c r="BB109" s="243" t="s"/>
      <c r="BC109" s="246" t="s"/>
      <c r="BD109" s="243" t="s"/>
      <c r="BE109" s="246" t="s"/>
      <c r="BF109" s="243" t="s"/>
      <c r="BG109" s="246" t="s"/>
      <c r="BH109" s="243" t="s"/>
      <c r="BI109" s="246" t="s"/>
      <c r="BJ109" s="243" t="s"/>
      <c r="BK109" s="246" t="s"/>
      <c r="BL109" s="243" t="s"/>
      <c r="BM109" s="246" t="s"/>
      <c r="BN109" s="243" t="s"/>
      <c r="BO109" s="246" t="s"/>
      <c r="BP109" s="243" t="s"/>
      <c r="BQ109" s="246" t="s"/>
      <c r="BR109" s="243" t="s"/>
      <c r="BS109" s="246" t="s"/>
      <c r="BT109" s="243" t="s"/>
      <c r="BU109" s="246" t="s"/>
      <c r="BV109" s="243" t="s"/>
      <c r="BW109" s="246" t="s"/>
      <c r="BX109" s="243" t="s"/>
      <c r="BY109" s="246" t="s"/>
      <c r="BZ109" s="243" t="s"/>
      <c r="CA109" s="246" t="s"/>
      <c r="CB109" s="243" t="s"/>
      <c r="CC109" s="246" t="s"/>
      <c r="CD109" s="243" t="s"/>
      <c r="CE109" s="246" t="s"/>
      <c r="CF109" s="243" t="s"/>
      <c r="CG109" s="246" t="s"/>
      <c r="CH109" s="243" t="s"/>
    </row>
    <row r="110" spans="1:86" s="693" customFormat="1" customHeight="1">
      <c r="A110" s="278" t="s"/>
      <c r="B110" s="236" t="s"/>
      <c r="C110" s="236" t="s"/>
      <c r="D110" s="252" t="s"/>
      <c r="E110" s="253" t="s"/>
      <c r="F110" s="279" t="s">
        <v>154</v>
      </c>
      <c r="G110" s="280" t="s"/>
      <c r="H110" s="281" t="s"/>
      <c r="I110" s="282">
        <f>=SUM(J3:J109)</f>
        <v>0</v>
      </c>
      <c r="J110" s="283" t="s"/>
      <c r="K110" s="284" t="s"/>
      <c r="L110" s="285">
        <f>=SUMPRODUCT($D$3:$D$109*L3:L109)</f>
        <v>0</v>
      </c>
      <c r="M110" s="285">
        <f>=SUMPRODUCT($D$3:$D$109*M3:M109)</f>
        <v>0</v>
      </c>
      <c r="N110" s="285">
        <f>=SUMPRODUCT($D$3:$D$109*N3:N109)</f>
        <v>0</v>
      </c>
      <c r="O110" s="285">
        <f>=SUMPRODUCT($D$3:$D$109*O3:O109)</f>
        <v>0</v>
      </c>
      <c r="P110" s="285">
        <f>=SUMPRODUCT($D$3:$D$109*P3:P109)</f>
        <v>0</v>
      </c>
      <c r="Q110" s="285">
        <f>=SUMPRODUCT($D$3:$D$109*Q3:Q109)</f>
        <v>0</v>
      </c>
      <c r="R110" s="285">
        <f>=SUMPRODUCT($D$3:$D$109*R3:R109)</f>
        <v>0</v>
      </c>
      <c r="S110" s="285">
        <f>=SUMPRODUCT($D$3:$D$109*S3:S109)</f>
        <v>0</v>
      </c>
      <c r="T110" s="285" t="s"/>
      <c r="U110" s="285" t="s"/>
      <c r="V110" s="285" t="s"/>
      <c r="W110" s="236" t="s"/>
      <c r="X110" s="236" t="s"/>
      <c r="Y110" s="253" t="s"/>
      <c r="Z110" s="253" t="s"/>
      <c r="AA110" s="253" t="s"/>
      <c r="AB110" s="253" t="s"/>
      <c r="AC110" s="253" t="s"/>
      <c r="AD110" s="253" t="s"/>
      <c r="AE110" s="253" t="s"/>
      <c r="AF110" s="253" t="s"/>
      <c r="AG110" s="253" t="s"/>
      <c r="AH110" s="253" t="s"/>
      <c r="AI110" s="253" t="s"/>
      <c r="AJ110" s="253" t="s"/>
      <c r="AK110" s="253" t="s"/>
      <c r="AL110" s="253" t="s"/>
      <c r="AM110" s="253" t="s"/>
      <c r="AN110" s="253" t="s"/>
      <c r="AO110" s="253" t="s"/>
      <c r="AP110" s="253" t="s"/>
      <c r="AQ110" s="253" t="s"/>
      <c r="AR110" s="253" t="s"/>
      <c r="AS110" s="253" t="s"/>
      <c r="AT110" s="253" t="s"/>
      <c r="AU110" s="253" t="s"/>
      <c r="AV110" s="253" t="s"/>
      <c r="AW110" s="253" t="s"/>
      <c r="AX110" s="253" t="s"/>
      <c r="AY110" s="253" t="s"/>
      <c r="AZ110" s="253" t="s"/>
      <c r="BA110" s="253" t="s"/>
      <c r="BB110" s="253" t="s"/>
      <c r="BC110" s="253" t="s"/>
      <c r="BD110" s="253" t="s"/>
      <c r="BE110" s="253" t="s"/>
      <c r="BF110" s="253" t="s"/>
      <c r="BG110" s="253" t="s"/>
      <c r="BH110" s="253" t="s"/>
      <c r="BI110" s="253" t="s"/>
      <c r="BJ110" s="253" t="s"/>
      <c r="BK110" s="253" t="s"/>
      <c r="BL110" s="253" t="s"/>
      <c r="BM110" s="253" t="s"/>
      <c r="BN110" s="253" t="s"/>
      <c r="BO110" s="253" t="s"/>
      <c r="BP110" s="253" t="s"/>
      <c r="BQ110" s="253" t="s"/>
      <c r="BR110" s="253" t="s"/>
      <c r="BS110" s="253" t="s"/>
      <c r="BT110" s="253" t="s"/>
      <c r="BU110" s="253" t="s"/>
      <c r="BV110" s="253" t="s"/>
      <c r="BW110" s="253" t="s"/>
      <c r="BX110" s="253" t="s"/>
      <c r="BY110" s="253" t="s"/>
      <c r="BZ110" s="253" t="s"/>
      <c r="CA110" s="253" t="s"/>
      <c r="CB110" s="253" t="s"/>
      <c r="CC110" s="253" t="s"/>
      <c r="CD110" s="253" t="s"/>
      <c r="CE110" s="253" t="s"/>
      <c r="CF110" s="253" t="s"/>
      <c r="CG110" s="253" t="s"/>
      <c r="CH110" s="253" t="s"/>
    </row>
    <row r="111" spans="1:86" s="689" customFormat="1" customHeight="1">
      <c r="A111" s="286" t="s"/>
      <c r="B111" s="238" t="s"/>
      <c r="C111" s="238" t="s"/>
      <c r="D111" s="239" t="s"/>
      <c r="E111" s="240" t="s"/>
      <c r="F111" s="279" t="s"/>
      <c r="G111" s="280" t="s"/>
      <c r="H111" s="281" t="s"/>
      <c r="I111" s="282" t="s"/>
      <c r="J111" s="283" t="s"/>
      <c r="K111" s="284" t="s"/>
      <c r="L111" s="287" t="s"/>
      <c r="M111" s="287" t="s"/>
      <c r="N111" s="287" t="s"/>
      <c r="O111" s="287" t="s"/>
      <c r="P111" s="287" t="s"/>
      <c r="Q111" s="287" t="s"/>
      <c r="R111" s="287" t="s"/>
      <c r="S111" s="287" t="s"/>
      <c r="T111" s="287" t="s"/>
      <c r="U111" s="287" t="s"/>
      <c r="V111" s="287" t="s"/>
      <c r="W111" s="238" t="s"/>
      <c r="X111" s="238" t="s"/>
      <c r="Y111" s="240" t="s"/>
      <c r="Z111" s="240" t="s"/>
      <c r="AA111" s="240" t="s"/>
      <c r="AB111" s="240" t="s"/>
      <c r="AC111" s="240" t="s"/>
      <c r="AD111" s="240" t="s"/>
      <c r="AE111" s="240" t="s"/>
      <c r="AF111" s="240" t="s"/>
      <c r="AG111" s="240" t="s"/>
      <c r="AH111" s="240" t="s"/>
      <c r="AI111" s="240" t="s"/>
      <c r="AJ111" s="240" t="s"/>
      <c r="AK111" s="240" t="s"/>
      <c r="AL111" s="240" t="s"/>
      <c r="AM111" s="240" t="s"/>
      <c r="AN111" s="240" t="s"/>
      <c r="AO111" s="240" t="s"/>
      <c r="AP111" s="240" t="s"/>
      <c r="AQ111" s="240" t="s"/>
      <c r="AR111" s="240" t="s"/>
      <c r="AS111" s="240" t="s"/>
      <c r="AT111" s="240" t="s"/>
      <c r="AU111" s="240" t="s"/>
      <c r="AV111" s="240" t="s"/>
      <c r="AW111" s="240" t="s"/>
      <c r="AX111" s="240" t="s"/>
      <c r="AY111" s="240" t="s"/>
      <c r="AZ111" s="240" t="s"/>
      <c r="BA111" s="240" t="s"/>
      <c r="BB111" s="240" t="s"/>
      <c r="BC111" s="240" t="s"/>
      <c r="BD111" s="240" t="s"/>
      <c r="BE111" s="240" t="s"/>
      <c r="BF111" s="240" t="s"/>
      <c r="BG111" s="240" t="s"/>
      <c r="BH111" s="240" t="s"/>
      <c r="BI111" s="240" t="s"/>
      <c r="BJ111" s="240" t="s"/>
      <c r="BK111" s="240" t="s"/>
      <c r="BL111" s="240" t="s"/>
      <c r="BM111" s="240" t="s"/>
      <c r="BN111" s="240" t="s"/>
      <c r="BO111" s="240" t="s"/>
      <c r="BP111" s="240" t="s"/>
      <c r="BQ111" s="240" t="s"/>
      <c r="BR111" s="240" t="s"/>
      <c r="BS111" s="240" t="s"/>
      <c r="BT111" s="240" t="s"/>
      <c r="BU111" s="240" t="s"/>
      <c r="BV111" s="240" t="s"/>
      <c r="BW111" s="240" t="s"/>
      <c r="BX111" s="240" t="s"/>
      <c r="BY111" s="240" t="s"/>
      <c r="BZ111" s="240" t="s"/>
      <c r="CA111" s="240" t="s"/>
      <c r="CB111" s="240" t="s"/>
      <c r="CC111" s="240" t="s"/>
      <c r="CD111" s="240" t="s"/>
      <c r="CE111" s="240" t="s"/>
      <c r="CF111" s="240" t="s"/>
      <c r="CG111" s="240" t="s"/>
      <c r="CH111" s="240" t="s"/>
    </row>
    <row r="112" spans="1:86" s="689" customFormat="1" customHeight="1">
      <c r="A112" s="286" t="s"/>
      <c r="B112" s="238" t="s"/>
      <c r="C112" s="238" t="s"/>
      <c r="D112" s="239" t="s"/>
      <c r="E112" s="240" t="s"/>
      <c r="F112" s="288" t="s"/>
      <c r="G112" s="289" t="s"/>
      <c r="H112" s="290" t="s"/>
      <c r="I112" s="291" t="s"/>
      <c r="J112" s="292" t="s"/>
      <c r="K112" s="293" t="s"/>
      <c r="L112" s="287">
        <f>=L110-L111</f>
        <v>0</v>
      </c>
      <c r="M112" s="287">
        <f>=M110-M111</f>
        <v>0</v>
      </c>
      <c r="N112" s="287">
        <f>=N110-N111</f>
        <v>0</v>
      </c>
      <c r="O112" s="287">
        <f>=O110-O111</f>
        <v>0</v>
      </c>
      <c r="P112" s="287">
        <f>=P110-P111</f>
        <v>0</v>
      </c>
      <c r="Q112" s="287">
        <f>=Q110-Q111</f>
        <v>0</v>
      </c>
      <c r="R112" s="287">
        <f>=R110-R111</f>
        <v>0</v>
      </c>
      <c r="S112" s="287">
        <f>=S110-S111</f>
        <v>0</v>
      </c>
      <c r="T112" s="287" t="s"/>
      <c r="U112" s="287" t="s"/>
      <c r="V112" s="287" t="s"/>
      <c r="W112" s="238" t="s"/>
      <c r="X112" s="238" t="s"/>
      <c r="Y112" s="240" t="s"/>
      <c r="Z112" s="240" t="s"/>
      <c r="AA112" s="240" t="s"/>
      <c r="AB112" s="240" t="s"/>
      <c r="AC112" s="240" t="s"/>
      <c r="AD112" s="240" t="s"/>
      <c r="AE112" s="240" t="s"/>
      <c r="AF112" s="240" t="s"/>
      <c r="AG112" s="240" t="s"/>
      <c r="AH112" s="240" t="s"/>
      <c r="AI112" s="259" t="s"/>
      <c r="AJ112" s="259" t="s"/>
      <c r="AK112" s="259" t="s"/>
      <c r="AL112" s="259" t="s"/>
      <c r="AM112" s="240" t="s"/>
      <c r="AN112" s="240" t="s"/>
      <c r="AO112" s="240" t="s"/>
      <c r="AP112" s="240" t="s"/>
      <c r="AQ112" s="240" t="s"/>
      <c r="AR112" s="240" t="s"/>
      <c r="AS112" s="240" t="s"/>
      <c r="AT112" s="240" t="s"/>
      <c r="AU112" s="240" t="s"/>
      <c r="AV112" s="240" t="s"/>
      <c r="AW112" s="240" t="s"/>
      <c r="AX112" s="240" t="s"/>
      <c r="AY112" s="240" t="s"/>
      <c r="AZ112" s="240" t="s"/>
      <c r="BA112" s="240" t="s"/>
      <c r="BB112" s="240" t="s"/>
      <c r="BC112" s="240" t="s"/>
      <c r="BD112" s="240" t="s"/>
      <c r="BE112" s="240" t="s"/>
      <c r="BF112" s="240" t="s"/>
      <c r="BG112" s="240" t="s"/>
      <c r="BH112" s="240" t="s"/>
      <c r="BI112" s="240" t="s"/>
      <c r="BJ112" s="240" t="s"/>
      <c r="BK112" s="240" t="s"/>
      <c r="BL112" s="240" t="s"/>
      <c r="BM112" s="240" t="s"/>
      <c r="BN112" s="240" t="s"/>
      <c r="BO112" s="240" t="s"/>
      <c r="BP112" s="240" t="s"/>
      <c r="BQ112" s="240" t="s"/>
      <c r="BR112" s="240" t="s"/>
      <c r="BS112" s="240" t="s"/>
      <c r="BT112" s="240" t="s"/>
      <c r="BU112" s="240" t="s"/>
      <c r="BV112" s="240" t="s"/>
      <c r="BW112" s="240" t="s"/>
      <c r="BX112" s="240" t="s"/>
      <c r="BY112" s="240" t="s"/>
      <c r="BZ112" s="240" t="s"/>
      <c r="CA112" s="240" t="s"/>
      <c r="CB112" s="240" t="s"/>
      <c r="CC112" s="240" t="s"/>
      <c r="CD112" s="240" t="s"/>
      <c r="CE112" s="240" t="s"/>
      <c r="CF112" s="240" t="s"/>
      <c r="CG112" s="240" t="s"/>
      <c r="CH112" s="240" t="s"/>
    </row>
    <row r="113" spans="1:86" s="689" customFormat="1" customHeight="1">
      <c r="A113" s="286" t="s"/>
      <c r="B113" s="238" t="s"/>
      <c r="C113" s="238" t="s"/>
      <c r="D113" s="239" t="s"/>
      <c r="E113" s="240" t="s"/>
      <c r="F113" s="238" t="s"/>
      <c r="G113" s="238" t="s"/>
      <c r="H113" s="238" t="s"/>
      <c r="I113" s="238" t="s"/>
      <c r="J113" s="238" t="s"/>
      <c r="K113" s="238" t="s"/>
      <c r="L113" s="238" t="s"/>
      <c r="M113" s="238" t="s"/>
      <c r="N113" s="238" t="s"/>
      <c r="O113" s="238" t="s"/>
      <c r="P113" s="238" t="s"/>
      <c r="Q113" s="238" t="s"/>
      <c r="R113" s="238" t="s"/>
      <c r="S113" s="238" t="s"/>
      <c r="T113" s="238" t="s"/>
      <c r="U113" s="238" t="s"/>
      <c r="V113" s="238" t="s"/>
      <c r="W113" s="238" t="s"/>
      <c r="X113" s="238" t="s"/>
      <c r="Y113" s="238" t="s"/>
      <c r="Z113" s="238" t="s"/>
      <c r="AA113" s="238" t="s"/>
      <c r="AB113" s="238" t="s"/>
      <c r="AC113" s="238" t="s"/>
      <c r="AD113" s="238" t="s"/>
      <c r="AE113" s="238" t="s"/>
      <c r="AF113" s="238" t="s"/>
      <c r="AG113" s="238" t="s"/>
      <c r="AH113" s="294" t="s"/>
      <c r="AI113" s="295" t="s"/>
      <c r="AJ113" s="295" t="s"/>
      <c r="AK113" s="295" t="s"/>
      <c r="AL113" s="295" t="s"/>
      <c r="AM113" s="254" t="s"/>
      <c r="AN113" s="238" t="s"/>
      <c r="AO113" s="238" t="s"/>
      <c r="AP113" s="238" t="s"/>
      <c r="AQ113" s="238" t="s"/>
      <c r="AR113" s="238" t="s"/>
      <c r="AS113" s="238" t="s"/>
      <c r="AT113" s="238" t="s"/>
      <c r="AU113" s="238" t="s"/>
      <c r="AV113" s="238" t="s"/>
      <c r="AW113" s="238" t="s"/>
      <c r="AX113" s="238" t="s"/>
      <c r="AY113" s="238" t="s"/>
      <c r="AZ113" s="238" t="s"/>
      <c r="BA113" s="238" t="s"/>
      <c r="BB113" s="238" t="s"/>
      <c r="BC113" s="238" t="s"/>
      <c r="BD113" s="238" t="s"/>
      <c r="BE113" s="238" t="s"/>
      <c r="BF113" s="238" t="s"/>
      <c r="BG113" s="238" t="s"/>
      <c r="BH113" s="238" t="s"/>
      <c r="BI113" s="238" t="s"/>
      <c r="BJ113" s="238" t="s"/>
      <c r="BK113" s="238" t="s"/>
      <c r="BL113" s="238" t="s"/>
      <c r="BM113" s="238" t="s"/>
      <c r="BN113" s="238" t="s"/>
      <c r="BO113" s="238" t="s"/>
      <c r="BP113" s="238" t="s"/>
      <c r="BQ113" s="238" t="s"/>
      <c r="BR113" s="238" t="s"/>
      <c r="BS113" s="238" t="s"/>
      <c r="BT113" s="238" t="s"/>
      <c r="BU113" s="238" t="s"/>
      <c r="BV113" s="238" t="s"/>
      <c r="BW113" s="238" t="s"/>
      <c r="BX113" s="238" t="s"/>
      <c r="BY113" s="238" t="s"/>
      <c r="BZ113" s="238" t="s"/>
      <c r="CA113" s="238" t="s"/>
      <c r="CB113" s="238" t="s"/>
      <c r="CC113" s="238" t="s"/>
      <c r="CD113" s="238" t="s"/>
      <c r="CE113" s="238" t="s"/>
      <c r="CF113" s="238" t="s"/>
      <c r="CG113" s="238" t="s"/>
      <c r="CH113" s="238" t="s"/>
    </row>
    <row r="114" spans="1:86" s="689" customFormat="1" customHeight="1">
      <c r="A114" s="286" t="s"/>
      <c r="B114" s="238" t="s"/>
      <c r="C114" s="238" t="s"/>
      <c r="D114" s="239" t="s"/>
      <c r="E114" s="240" t="s"/>
      <c r="F114" s="238" t="s"/>
      <c r="G114" s="238" t="s"/>
      <c r="H114" s="238" t="s"/>
      <c r="I114" s="238" t="s"/>
      <c r="J114" s="238" t="s"/>
      <c r="K114" s="238" t="s"/>
      <c r="L114" s="238" t="s"/>
      <c r="M114" s="238" t="s"/>
      <c r="N114" s="238" t="s"/>
      <c r="O114" s="238" t="s"/>
      <c r="P114" s="238" t="s"/>
      <c r="Q114" s="238" t="s"/>
      <c r="R114" s="238" t="s"/>
      <c r="S114" s="238" t="s"/>
      <c r="T114" s="238" t="s"/>
      <c r="U114" s="238" t="s"/>
      <c r="V114" s="238" t="s"/>
      <c r="W114" s="238" t="s"/>
      <c r="X114" s="238" t="s"/>
      <c r="Y114" s="238" t="s"/>
      <c r="Z114" s="238" t="s"/>
      <c r="AA114" s="238" t="s"/>
      <c r="AB114" s="238" t="s"/>
      <c r="AC114" s="238" t="s"/>
      <c r="AD114" s="238" t="s"/>
      <c r="AE114" s="238" t="s"/>
      <c r="AF114" s="238" t="s"/>
      <c r="AG114" s="238" t="s"/>
      <c r="AH114" s="238" t="s"/>
      <c r="AI114" s="236" t="s"/>
      <c r="AJ114" s="236" t="s"/>
      <c r="AK114" s="236" t="s"/>
      <c r="AL114" s="236" t="s"/>
      <c r="AM114" s="238" t="s"/>
      <c r="AN114" s="238" t="s"/>
      <c r="AO114" s="238" t="s"/>
      <c r="AP114" s="238" t="s"/>
      <c r="AQ114" s="238" t="s"/>
      <c r="AR114" s="238" t="s"/>
      <c r="AS114" s="238" t="s"/>
      <c r="AT114" s="238" t="s"/>
      <c r="AU114" s="238" t="s"/>
      <c r="AV114" s="238" t="s"/>
      <c r="AW114" s="238" t="s"/>
      <c r="AX114" s="238" t="s"/>
      <c r="AY114" s="238" t="s"/>
      <c r="AZ114" s="238" t="s"/>
      <c r="BA114" s="238" t="s"/>
      <c r="BB114" s="238" t="s"/>
      <c r="BC114" s="238" t="s"/>
      <c r="BD114" s="238" t="s"/>
      <c r="BE114" s="238" t="s"/>
      <c r="BF114" s="238" t="s"/>
      <c r="BG114" s="238" t="s"/>
      <c r="BH114" s="238" t="s"/>
      <c r="BI114" s="238" t="s"/>
      <c r="BJ114" s="238" t="s"/>
      <c r="BK114" s="238" t="s"/>
      <c r="BL114" s="238" t="s"/>
      <c r="BM114" s="238" t="s"/>
      <c r="BN114" s="238" t="s"/>
      <c r="BO114" s="238" t="s"/>
      <c r="BP114" s="238" t="s"/>
      <c r="BQ114" s="238" t="s"/>
      <c r="BR114" s="238" t="s"/>
      <c r="BS114" s="238" t="s"/>
      <c r="BT114" s="238" t="s"/>
      <c r="BU114" s="238" t="s"/>
      <c r="BV114" s="238" t="s"/>
      <c r="BW114" s="238" t="s"/>
      <c r="BX114" s="238" t="s"/>
      <c r="BY114" s="238" t="s"/>
      <c r="BZ114" s="238" t="s"/>
      <c r="CA114" s="238" t="s"/>
      <c r="CB114" s="238" t="s"/>
      <c r="CC114" s="238" t="s"/>
      <c r="CD114" s="238" t="s"/>
      <c r="CE114" s="238" t="s"/>
      <c r="CF114" s="238" t="s"/>
      <c r="CG114" s="238" t="s"/>
      <c r="CH114" s="238" t="s"/>
    </row>
    <row r="115" spans="1:86" s="689" customFormat="1" customHeight="1">
      <c r="A115" s="286" t="s"/>
      <c r="B115" s="238" t="s"/>
      <c r="C115" s="238" t="s"/>
      <c r="D115" s="239" t="s"/>
      <c r="E115" s="240" t="s"/>
      <c r="F115" s="238" t="s"/>
      <c r="G115" s="238" t="s"/>
      <c r="H115" s="238" t="s"/>
      <c r="I115" s="238" t="s"/>
      <c r="J115" s="238" t="s"/>
      <c r="K115" s="238" t="s"/>
      <c r="L115" s="238" t="s"/>
      <c r="M115" s="238" t="s"/>
      <c r="N115" s="238" t="s"/>
      <c r="O115" s="238" t="s"/>
      <c r="P115" s="238" t="s"/>
      <c r="Q115" s="238" t="s"/>
      <c r="R115" s="238" t="s"/>
      <c r="S115" s="238" t="s"/>
      <c r="T115" s="238" t="s"/>
      <c r="U115" s="238" t="s"/>
      <c r="V115" s="238" t="s"/>
      <c r="W115" s="238" t="s"/>
      <c r="X115" s="238" t="s"/>
      <c r="Y115" s="238" t="s"/>
      <c r="Z115" s="238" t="s"/>
      <c r="AA115" s="238" t="s"/>
      <c r="AB115" s="238" t="s"/>
      <c r="AC115" s="238" t="s"/>
      <c r="AD115" s="238" t="s"/>
      <c r="AE115" s="238" t="s"/>
      <c r="AF115" s="238" t="s"/>
      <c r="AG115" s="238" t="s"/>
      <c r="AH115" s="238" t="s"/>
      <c r="AI115" s="238" t="s"/>
      <c r="AJ115" s="238" t="s"/>
      <c r="AK115" s="238" t="s"/>
      <c r="AL115" s="238" t="s"/>
      <c r="AM115" s="238" t="s"/>
      <c r="AN115" s="238" t="s"/>
      <c r="AO115" s="238" t="s"/>
      <c r="AP115" s="238" t="s"/>
      <c r="AQ115" s="238" t="s"/>
      <c r="AR115" s="238" t="s"/>
      <c r="AS115" s="238" t="s"/>
      <c r="AT115" s="238" t="s"/>
      <c r="AU115" s="238" t="s"/>
      <c r="AV115" s="238" t="s"/>
      <c r="AW115" s="238" t="s"/>
      <c r="AX115" s="238" t="s"/>
      <c r="AY115" s="238" t="s"/>
      <c r="AZ115" s="238" t="s"/>
      <c r="BA115" s="238" t="s"/>
      <c r="BB115" s="238" t="s"/>
      <c r="BC115" s="238" t="s"/>
      <c r="BD115" s="238" t="s"/>
      <c r="BE115" s="238" t="s"/>
      <c r="BF115" s="238" t="s"/>
      <c r="BG115" s="238" t="s"/>
      <c r="BH115" s="238" t="s"/>
      <c r="BI115" s="238" t="s"/>
      <c r="BJ115" s="238" t="s"/>
      <c r="BK115" s="238" t="s"/>
      <c r="BL115" s="238" t="s"/>
      <c r="BM115" s="238" t="s"/>
      <c r="BN115" s="238" t="s"/>
      <c r="BO115" s="238" t="s"/>
      <c r="BP115" s="238" t="s"/>
      <c r="BQ115" s="238" t="s"/>
      <c r="BR115" s="238" t="s"/>
      <c r="BS115" s="238" t="s"/>
      <c r="BT115" s="238" t="s"/>
      <c r="BU115" s="238" t="s"/>
      <c r="BV115" s="238" t="s"/>
      <c r="BW115" s="238" t="s"/>
      <c r="BX115" s="238" t="s"/>
      <c r="BY115" s="238" t="s"/>
      <c r="BZ115" s="238" t="s"/>
      <c r="CA115" s="238" t="s"/>
      <c r="CB115" s="238" t="s"/>
      <c r="CC115" s="238" t="s"/>
      <c r="CD115" s="238" t="s"/>
      <c r="CE115" s="238" t="s"/>
      <c r="CF115" s="238" t="s"/>
      <c r="CG115" s="238" t="s"/>
      <c r="CH115" s="238" t="s"/>
    </row>
    <row r="116" spans="1:86" s="689" customFormat="1" customHeight="1">
      <c r="A116" s="286" t="s"/>
      <c r="B116" s="238" t="s"/>
      <c r="C116" s="238" t="s"/>
      <c r="D116" s="239" t="s"/>
      <c r="E116" s="240" t="s"/>
      <c r="F116" s="238" t="s"/>
      <c r="G116" s="238" t="s"/>
      <c r="H116" s="238" t="s"/>
      <c r="I116" s="238" t="s"/>
      <c r="J116" s="238" t="s"/>
      <c r="K116" s="238" t="s"/>
      <c r="L116" s="238" t="s"/>
      <c r="M116" s="238" t="s"/>
      <c r="N116" s="238" t="s"/>
      <c r="O116" s="238" t="s"/>
      <c r="P116" s="238" t="s"/>
      <c r="Q116" s="238" t="s"/>
      <c r="R116" s="238" t="s"/>
      <c r="S116" s="238" t="s"/>
      <c r="T116" s="238" t="s"/>
      <c r="U116" s="238" t="s"/>
      <c r="V116" s="238" t="s"/>
      <c r="W116" s="238" t="s"/>
      <c r="X116" s="238" t="s"/>
      <c r="Y116" s="238" t="s"/>
      <c r="Z116" s="238" t="s"/>
      <c r="AA116" s="238" t="s"/>
      <c r="AB116" s="238" t="s"/>
      <c r="AC116" s="238" t="s"/>
      <c r="AD116" s="238" t="s"/>
      <c r="AE116" s="238" t="s"/>
      <c r="AF116" s="238" t="s"/>
      <c r="AG116" s="238" t="s"/>
      <c r="AH116" s="238" t="s"/>
      <c r="AI116" s="238" t="s"/>
      <c r="AJ116" s="238" t="s"/>
      <c r="AK116" s="238" t="s"/>
      <c r="AL116" s="238" t="s"/>
      <c r="AM116" s="238" t="s"/>
      <c r="AN116" s="238" t="s"/>
      <c r="AO116" s="238" t="s"/>
      <c r="AP116" s="238" t="s"/>
      <c r="AQ116" s="238" t="s"/>
      <c r="AR116" s="238" t="s"/>
      <c r="AS116" s="238" t="s"/>
      <c r="AT116" s="238" t="s"/>
      <c r="AU116" s="238" t="s"/>
      <c r="AV116" s="238" t="s"/>
      <c r="AW116" s="238" t="s"/>
      <c r="AX116" s="238" t="s"/>
      <c r="AY116" s="238" t="s"/>
      <c r="AZ116" s="238" t="s"/>
      <c r="BA116" s="238" t="s"/>
      <c r="BB116" s="238" t="s"/>
      <c r="BC116" s="238" t="s"/>
      <c r="BD116" s="238" t="s"/>
      <c r="BE116" s="238" t="s"/>
      <c r="BF116" s="238" t="s"/>
      <c r="BG116" s="238" t="s"/>
      <c r="BH116" s="238" t="s"/>
      <c r="BI116" s="238" t="s"/>
      <c r="BJ116" s="238" t="s"/>
      <c r="BK116" s="238" t="s"/>
      <c r="BL116" s="238" t="s"/>
      <c r="BM116" s="238" t="s"/>
      <c r="BN116" s="238" t="s"/>
      <c r="BO116" s="238" t="s"/>
      <c r="BP116" s="238" t="s"/>
      <c r="BQ116" s="238" t="s"/>
      <c r="BR116" s="238" t="s"/>
      <c r="BS116" s="238" t="s"/>
      <c r="BT116" s="238" t="s"/>
      <c r="BU116" s="238" t="s"/>
      <c r="BV116" s="238" t="s"/>
      <c r="BW116" s="238" t="s"/>
      <c r="BX116" s="238" t="s"/>
      <c r="BY116" s="238" t="s"/>
      <c r="BZ116" s="238" t="s"/>
      <c r="CA116" s="238" t="s"/>
      <c r="CB116" s="238" t="s"/>
      <c r="CC116" s="238" t="s"/>
      <c r="CD116" s="238" t="s"/>
      <c r="CE116" s="238" t="s"/>
      <c r="CF116" s="238" t="s"/>
      <c r="CG116" s="238" t="s"/>
      <c r="CH116" s="238" t="s"/>
    </row>
    <row r="117" spans="1:86" s="689" customFormat="1" customHeight="1">
      <c r="A117" s="286" t="s"/>
      <c r="B117" s="238" t="s"/>
      <c r="C117" s="238" t="s"/>
      <c r="D117" s="239" t="s"/>
      <c r="E117" s="240" t="s"/>
      <c r="F117" s="238" t="s"/>
      <c r="G117" s="238" t="s"/>
      <c r="H117" s="238" t="s"/>
      <c r="I117" s="238" t="s"/>
      <c r="J117" s="238" t="s"/>
      <c r="K117" s="238" t="s"/>
      <c r="L117" s="238" t="s"/>
      <c r="M117" s="238" t="s"/>
      <c r="N117" s="238" t="s"/>
      <c r="O117" s="238" t="s"/>
      <c r="P117" s="238" t="s"/>
      <c r="Q117" s="238" t="s"/>
      <c r="R117" s="238" t="s"/>
      <c r="S117" s="238" t="s"/>
      <c r="T117" s="238" t="s"/>
      <c r="U117" s="238" t="s"/>
      <c r="V117" s="238" t="s"/>
      <c r="W117" s="238" t="s"/>
      <c r="X117" s="238" t="s"/>
      <c r="Y117" s="238" t="s"/>
      <c r="Z117" s="238" t="s"/>
      <c r="AA117" s="238" t="s"/>
      <c r="AB117" s="238" t="s"/>
      <c r="AC117" s="238" t="s"/>
      <c r="AD117" s="238" t="s"/>
      <c r="AE117" s="238" t="s"/>
      <c r="AF117" s="238" t="s"/>
      <c r="AG117" s="238" t="s"/>
      <c r="AH117" s="238" t="s"/>
      <c r="AI117" s="238" t="s"/>
      <c r="AJ117" s="238" t="s"/>
      <c r="AK117" s="238" t="s"/>
      <c r="AL117" s="238" t="s"/>
      <c r="AM117" s="238" t="s"/>
      <c r="AN117" s="238" t="s"/>
      <c r="AO117" s="238" t="s"/>
      <c r="AP117" s="238" t="s"/>
      <c r="AQ117" s="238" t="s"/>
      <c r="AR117" s="238" t="s"/>
      <c r="AS117" s="238" t="s"/>
      <c r="AT117" s="238" t="s"/>
      <c r="AU117" s="238" t="s"/>
      <c r="AV117" s="238" t="s"/>
      <c r="AW117" s="238" t="s"/>
      <c r="AX117" s="238" t="s"/>
      <c r="AY117" s="238" t="s"/>
      <c r="AZ117" s="238" t="s"/>
      <c r="BA117" s="238" t="s"/>
      <c r="BB117" s="238" t="s"/>
      <c r="BC117" s="238" t="s"/>
      <c r="BD117" s="238" t="s"/>
      <c r="BE117" s="296" t="s"/>
      <c r="BF117" s="296" t="s"/>
      <c r="BG117" s="297" t="s"/>
      <c r="BH117" s="298" t="s"/>
      <c r="BI117" s="299" t="s"/>
      <c r="BJ117" s="300" t="s"/>
      <c r="BK117" s="301" t="s"/>
      <c r="BL117" s="301" t="s"/>
      <c r="BM117" s="238" t="s"/>
      <c r="BN117" s="238" t="s"/>
      <c r="BO117" s="238" t="s"/>
      <c r="BP117" s="238" t="s"/>
      <c r="BQ117" s="238" t="s"/>
      <c r="BR117" s="238" t="s"/>
      <c r="BS117" s="238" t="s"/>
      <c r="BT117" s="238" t="s"/>
      <c r="BU117" s="238" t="s"/>
      <c r="BV117" s="238" t="s"/>
      <c r="BW117" s="238" t="s"/>
      <c r="BX117" s="238" t="s"/>
      <c r="BY117" s="238" t="s"/>
      <c r="BZ117" s="238" t="s"/>
      <c r="CA117" s="238" t="s"/>
      <c r="CB117" s="238" t="s"/>
      <c r="CC117" s="238" t="s"/>
      <c r="CD117" s="238" t="s"/>
      <c r="CE117" s="238" t="s"/>
      <c r="CF117" s="238" t="s"/>
      <c r="CG117" s="238" t="s"/>
      <c r="CH117" s="238" t="s"/>
    </row>
    <row r="118" spans="1:86" s="689" customFormat="1" customHeight="1">
      <c r="A118" s="286" t="s"/>
      <c r="B118" s="238" t="s"/>
      <c r="C118" s="238" t="s"/>
      <c r="D118" s="239" t="s"/>
      <c r="E118" s="240" t="s"/>
      <c r="F118" s="238" t="s"/>
      <c r="G118" s="238" t="s"/>
      <c r="H118" s="238" t="s"/>
      <c r="I118" s="238" t="s"/>
      <c r="J118" s="238" t="s"/>
      <c r="K118" s="238" t="s"/>
      <c r="L118" s="238" t="s"/>
      <c r="M118" s="238" t="s"/>
      <c r="N118" s="238" t="s"/>
      <c r="O118" s="238" t="s"/>
      <c r="P118" s="238" t="s"/>
      <c r="Q118" s="238" t="s"/>
      <c r="R118" s="238" t="s"/>
      <c r="S118" s="238" t="s"/>
      <c r="T118" s="238" t="s"/>
      <c r="U118" s="238" t="s"/>
      <c r="V118" s="238" t="s"/>
      <c r="W118" s="238" t="s"/>
      <c r="X118" s="238" t="s"/>
      <c r="Y118" s="238" t="s"/>
      <c r="Z118" s="238" t="s"/>
      <c r="AA118" s="238" t="s"/>
      <c r="AB118" s="238" t="s"/>
      <c r="AC118" s="238" t="s"/>
      <c r="AD118" s="238" t="s"/>
      <c r="AE118" s="238" t="s"/>
      <c r="AF118" s="238" t="s"/>
      <c r="AG118" s="238" t="s"/>
      <c r="AH118" s="238" t="s"/>
      <c r="AI118" s="238" t="s"/>
      <c r="AJ118" s="238" t="s"/>
      <c r="AK118" s="238" t="s"/>
      <c r="AL118" s="238" t="s"/>
      <c r="AM118" s="238" t="s"/>
      <c r="AN118" s="238" t="s"/>
      <c r="AO118" s="238" t="s"/>
      <c r="AP118" s="238" t="s"/>
      <c r="AQ118" s="238" t="s"/>
      <c r="AR118" s="238" t="s"/>
      <c r="AS118" s="238" t="s"/>
      <c r="AT118" s="238" t="s"/>
      <c r="AU118" s="238" t="s"/>
      <c r="AV118" s="238" t="s"/>
      <c r="AW118" s="238" t="s"/>
      <c r="AX118" s="238" t="s"/>
      <c r="AY118" s="238" t="s"/>
      <c r="AZ118" s="238" t="s"/>
      <c r="BA118" s="238" t="s"/>
      <c r="BB118" s="238" t="s"/>
      <c r="BC118" s="238" t="s"/>
      <c r="BD118" s="238" t="s"/>
      <c r="BE118" s="296" t="s"/>
      <c r="BF118" s="296" t="s"/>
      <c r="BG118" s="238" t="s"/>
      <c r="BH118" s="238" t="s"/>
      <c r="BI118" s="238" t="s"/>
      <c r="BJ118" s="238" t="s"/>
      <c r="BK118" s="301" t="s"/>
      <c r="BL118" s="301" t="s"/>
      <c r="BM118" s="238" t="s"/>
      <c r="BN118" s="238" t="s"/>
      <c r="BO118" s="238" t="s"/>
      <c r="BP118" s="238" t="s"/>
      <c r="BQ118" s="238" t="s"/>
      <c r="BR118" s="238" t="s"/>
      <c r="BS118" s="238" t="s"/>
      <c r="BT118" s="238" t="s"/>
      <c r="BU118" s="238" t="s"/>
      <c r="BV118" s="238" t="s"/>
      <c r="BW118" s="238" t="s"/>
      <c r="BX118" s="238" t="s"/>
      <c r="BY118" s="238" t="s"/>
      <c r="BZ118" s="238" t="s"/>
      <c r="CA118" s="238" t="s"/>
      <c r="CB118" s="238" t="s"/>
      <c r="CC118" s="238" t="s"/>
      <c r="CD118" s="238" t="s"/>
      <c r="CE118" s="238" t="s"/>
      <c r="CF118" s="238" t="s"/>
      <c r="CG118" s="238" t="s"/>
      <c r="CH118" s="238" t="s"/>
    </row>
    <row r="119" spans="1:86" s="689" customFormat="1" customHeight="1">
      <c r="A119" s="286" t="s"/>
      <c r="B119" s="238" t="s"/>
      <c r="C119" s="238" t="s"/>
      <c r="D119" s="239" t="s"/>
      <c r="E119" s="240" t="s"/>
      <c r="F119" s="238" t="s"/>
      <c r="G119" s="238" t="s"/>
      <c r="H119" s="238" t="s"/>
      <c r="I119" s="238" t="s"/>
      <c r="J119" s="238" t="s"/>
      <c r="K119" s="238" t="s"/>
      <c r="L119" s="238" t="s"/>
      <c r="M119" s="238" t="s"/>
      <c r="N119" s="238" t="s"/>
      <c r="O119" s="238" t="s"/>
      <c r="P119" s="238" t="s"/>
      <c r="Q119" s="238" t="s"/>
      <c r="R119" s="238" t="s"/>
      <c r="S119" s="238" t="s"/>
      <c r="T119" s="238" t="s"/>
      <c r="U119" s="238" t="s"/>
      <c r="V119" s="238" t="s"/>
      <c r="W119" s="238" t="s"/>
      <c r="X119" s="238" t="s"/>
      <c r="Y119" s="238" t="s"/>
      <c r="Z119" s="238" t="s"/>
      <c r="AA119" s="238" t="s"/>
      <c r="AB119" s="238" t="s"/>
      <c r="AC119" s="238" t="s"/>
      <c r="AD119" s="238" t="s"/>
      <c r="AE119" s="238" t="s"/>
      <c r="AF119" s="238" t="s"/>
      <c r="AG119" s="238" t="s"/>
      <c r="AH119" s="238" t="s"/>
      <c r="AI119" s="238" t="s"/>
      <c r="AJ119" s="238" t="s"/>
      <c r="AK119" s="238" t="s"/>
      <c r="AL119" s="238" t="s"/>
      <c r="AM119" s="238" t="s"/>
      <c r="AN119" s="238" t="s"/>
      <c r="AO119" s="238" t="s"/>
      <c r="AP119" s="238" t="s"/>
      <c r="AQ119" s="238" t="s"/>
      <c r="AR119" s="238" t="s"/>
      <c r="AS119" s="238" t="s"/>
      <c r="AT119" s="238" t="s"/>
      <c r="AU119" s="238" t="s"/>
      <c r="AV119" s="238" t="s"/>
      <c r="AW119" s="238" t="s"/>
      <c r="AX119" s="238" t="s"/>
      <c r="AY119" s="238" t="s"/>
      <c r="AZ119" s="238" t="s"/>
      <c r="BA119" s="238" t="s"/>
      <c r="BB119" s="238" t="s"/>
      <c r="BC119" s="238" t="s"/>
      <c r="BD119" s="238" t="s"/>
      <c r="BE119" s="295" t="s"/>
      <c r="BF119" s="295" t="s"/>
      <c r="BG119" s="298" t="s"/>
      <c r="BH119" s="298" t="s"/>
      <c r="BI119" s="298" t="s"/>
      <c r="BJ119" s="298" t="s"/>
      <c r="BK119" s="238" t="s"/>
      <c r="BL119" s="238" t="s"/>
      <c r="BM119" s="238" t="s"/>
      <c r="BN119" s="238" t="s"/>
      <c r="BO119" s="238" t="s"/>
      <c r="BP119" s="238" t="s"/>
      <c r="BQ119" s="238" t="s"/>
      <c r="BR119" s="238" t="s"/>
      <c r="BS119" s="238" t="s"/>
      <c r="BT119" s="238" t="s"/>
      <c r="BU119" s="238" t="s"/>
      <c r="BV119" s="238" t="s"/>
      <c r="BW119" s="238" t="s"/>
      <c r="BX119" s="238" t="s"/>
      <c r="BY119" s="238" t="s"/>
      <c r="BZ119" s="238" t="s"/>
      <c r="CA119" s="238" t="s"/>
      <c r="CB119" s="238" t="s"/>
      <c r="CC119" s="238" t="s"/>
      <c r="CD119" s="238" t="s"/>
      <c r="CE119" s="238" t="s"/>
      <c r="CF119" s="238" t="s"/>
      <c r="CG119" s="238" t="s"/>
      <c r="CH119" s="238" t="s"/>
    </row>
    <row r="120" spans="1:86" s="689" customFormat="1" customHeight="1">
      <c r="A120" s="286" t="s"/>
      <c r="B120" s="238" t="s"/>
      <c r="C120" s="238" t="s"/>
      <c r="D120" s="239" t="s"/>
      <c r="E120" s="240" t="s"/>
      <c r="F120" s="238" t="s"/>
      <c r="G120" s="238" t="s"/>
      <c r="H120" s="238" t="s"/>
      <c r="I120" s="238" t="s"/>
      <c r="J120" s="238" t="s"/>
      <c r="K120" s="238" t="s"/>
      <c r="L120" s="238" t="s"/>
      <c r="M120" s="238" t="s"/>
      <c r="N120" s="238" t="s"/>
      <c r="O120" s="238" t="s"/>
      <c r="P120" s="238" t="s"/>
      <c r="Q120" s="238" t="s"/>
      <c r="R120" s="238" t="s"/>
      <c r="S120" s="238" t="s"/>
      <c r="T120" s="238" t="s"/>
      <c r="U120" s="238" t="s"/>
      <c r="V120" s="238" t="s"/>
      <c r="W120" s="238" t="s"/>
      <c r="X120" s="238" t="s"/>
      <c r="Y120" s="238" t="s"/>
      <c r="Z120" s="238" t="s"/>
      <c r="AA120" s="238" t="s"/>
      <c r="AB120" s="238" t="s"/>
      <c r="AC120" s="238" t="s"/>
      <c r="AD120" s="238" t="s"/>
      <c r="AE120" s="238" t="s"/>
      <c r="AF120" s="238" t="s"/>
      <c r="AG120" s="238" t="s"/>
      <c r="AH120" s="238" t="s"/>
      <c r="AI120" s="238" t="s"/>
      <c r="AJ120" s="238" t="s"/>
      <c r="AK120" s="238" t="s"/>
      <c r="AL120" s="238" t="s"/>
      <c r="AM120" s="238" t="s"/>
      <c r="AN120" s="238" t="s"/>
      <c r="AO120" s="238" t="s"/>
      <c r="AP120" s="238" t="s"/>
      <c r="AQ120" s="238" t="s"/>
      <c r="AR120" s="238" t="s"/>
      <c r="AS120" s="238" t="s"/>
      <c r="AT120" s="238" t="s"/>
      <c r="AU120" s="238" t="s"/>
      <c r="AV120" s="238" t="s"/>
      <c r="AW120" s="238" t="s"/>
      <c r="AX120" s="238" t="s"/>
      <c r="AY120" s="238" t="s"/>
      <c r="AZ120" s="238" t="s"/>
      <c r="BA120" s="238" t="s"/>
      <c r="BB120" s="238" t="s"/>
      <c r="BC120" s="238" t="s"/>
      <c r="BD120" s="238" t="s"/>
      <c r="BE120" s="295" t="s"/>
      <c r="BF120" s="295" t="s"/>
      <c r="BG120" s="298" t="s"/>
      <c r="BH120" s="298" t="s"/>
      <c r="BI120" s="298" t="s"/>
      <c r="BJ120" s="298" t="s"/>
      <c r="BK120" s="238" t="s"/>
      <c r="BL120" s="238" t="s"/>
      <c r="BM120" s="238" t="s"/>
      <c r="BN120" s="238" t="s"/>
      <c r="BO120" s="238" t="s"/>
      <c r="BP120" s="238" t="s"/>
      <c r="BQ120" s="238" t="s"/>
      <c r="BR120" s="238" t="s"/>
      <c r="BS120" s="238" t="s"/>
      <c r="BT120" s="238" t="s"/>
      <c r="BU120" s="238" t="s"/>
      <c r="BV120" s="238" t="s"/>
      <c r="BW120" s="238" t="s"/>
      <c r="BX120" s="238" t="s"/>
      <c r="BY120" s="238" t="s"/>
      <c r="BZ120" s="238" t="s"/>
      <c r="CA120" s="238" t="s"/>
      <c r="CB120" s="238" t="s"/>
      <c r="CC120" s="238" t="s"/>
      <c r="CD120" s="238" t="s"/>
      <c r="CE120" s="238" t="s"/>
      <c r="CF120" s="238" t="s"/>
      <c r="CG120" s="238" t="s"/>
      <c r="CH120" s="238" t="s"/>
    </row>
    <row r="121" spans="1:86" s="689" customFormat="1" customHeight="1">
      <c r="A121" s="286" t="s"/>
      <c r="B121" s="238" t="s"/>
      <c r="C121" s="238" t="s"/>
      <c r="D121" s="239" t="s"/>
      <c r="E121" s="240" t="s"/>
      <c r="F121" s="238" t="s"/>
      <c r="G121" s="238" t="s"/>
      <c r="H121" s="238" t="s"/>
      <c r="I121" s="238" t="s"/>
      <c r="J121" s="238" t="s"/>
      <c r="K121" s="238" t="s"/>
      <c r="L121" s="238" t="s"/>
      <c r="M121" s="238" t="s"/>
      <c r="N121" s="238" t="s"/>
      <c r="O121" s="238" t="s"/>
      <c r="P121" s="238" t="s"/>
      <c r="Q121" s="238" t="s"/>
      <c r="R121" s="238" t="s"/>
      <c r="S121" s="238" t="s"/>
      <c r="T121" s="238" t="s"/>
      <c r="U121" s="238" t="s"/>
      <c r="V121" s="238" t="s"/>
      <c r="W121" s="238" t="s"/>
      <c r="X121" s="238" t="s"/>
      <c r="Y121" s="238" t="s"/>
      <c r="Z121" s="238" t="s"/>
      <c r="AA121" s="238" t="s"/>
      <c r="AB121" s="238" t="s"/>
      <c r="AC121" s="238" t="s"/>
      <c r="AD121" s="238" t="s"/>
      <c r="AE121" s="238" t="s"/>
      <c r="AF121" s="238" t="s"/>
      <c r="AG121" s="238" t="s"/>
      <c r="AH121" s="238" t="s"/>
      <c r="AI121" s="238" t="s"/>
      <c r="AJ121" s="238" t="s"/>
      <c r="AK121" s="238" t="s"/>
      <c r="AL121" s="238" t="s"/>
      <c r="AM121" s="238" t="s"/>
      <c r="AN121" s="238" t="s"/>
      <c r="AO121" s="238" t="s"/>
      <c r="AP121" s="238" t="s"/>
      <c r="AQ121" s="238" t="s"/>
      <c r="AR121" s="238" t="s"/>
      <c r="AS121" s="238" t="s"/>
      <c r="AT121" s="238" t="s"/>
      <c r="AU121" s="238" t="s"/>
      <c r="AV121" s="238" t="s"/>
      <c r="AW121" s="238" t="s"/>
      <c r="AX121" s="238" t="s"/>
      <c r="AY121" s="238" t="s"/>
      <c r="AZ121" s="238" t="s"/>
      <c r="BA121" s="238" t="s"/>
      <c r="BB121" s="238" t="s"/>
      <c r="BC121" s="238" t="s"/>
      <c r="BD121" s="238" t="s"/>
      <c r="BE121" s="238" t="s"/>
      <c r="BF121" s="238" t="s"/>
      <c r="BG121" s="238" t="s"/>
      <c r="BH121" s="238" t="s"/>
      <c r="BI121" s="238" t="s"/>
      <c r="BJ121" s="238" t="s"/>
      <c r="BK121" s="238" t="s"/>
      <c r="BL121" s="238" t="s"/>
      <c r="BM121" s="238" t="s"/>
      <c r="BN121" s="238" t="s"/>
      <c r="BO121" s="238" t="s"/>
      <c r="BP121" s="238" t="s"/>
      <c r="BQ121" s="238" t="s"/>
      <c r="BR121" s="238" t="s"/>
      <c r="BS121" s="238" t="s"/>
      <c r="BT121" s="238" t="s"/>
      <c r="BU121" s="238" t="s"/>
      <c r="BV121" s="238" t="s"/>
      <c r="BW121" s="238" t="s"/>
      <c r="BX121" s="238" t="s"/>
      <c r="BY121" s="238" t="s"/>
      <c r="BZ121" s="238" t="s"/>
      <c r="CA121" s="238" t="s"/>
      <c r="CB121" s="238" t="s"/>
      <c r="CC121" s="238" t="s"/>
      <c r="CD121" s="238" t="s"/>
      <c r="CE121" s="238" t="s"/>
      <c r="CF121" s="238" t="s"/>
      <c r="CG121" s="238" t="s"/>
      <c r="CH121" s="238" t="s"/>
    </row>
    <row r="122" spans="1:86" s="689" customFormat="1" customHeight="1">
      <c r="A122" s="286" t="s"/>
      <c r="B122" s="238" t="s"/>
      <c r="C122" s="238" t="s"/>
      <c r="D122" s="239" t="s"/>
      <c r="E122" s="240" t="s"/>
      <c r="F122" s="238" t="s"/>
      <c r="G122" s="238" t="s"/>
      <c r="H122" s="238" t="s"/>
      <c r="I122" s="238" t="s"/>
      <c r="J122" s="238" t="s"/>
      <c r="K122" s="238" t="s"/>
      <c r="L122" s="238" t="s"/>
      <c r="M122" s="238" t="s"/>
      <c r="N122" s="238" t="s"/>
      <c r="O122" s="238" t="s"/>
      <c r="P122" s="238" t="s"/>
      <c r="Q122" s="238" t="s"/>
      <c r="R122" s="238" t="s"/>
      <c r="S122" s="238" t="s"/>
      <c r="T122" s="238" t="s"/>
      <c r="U122" s="238" t="s"/>
      <c r="V122" s="238" t="s"/>
      <c r="W122" s="238" t="s"/>
      <c r="X122" s="238" t="s"/>
      <c r="Y122" s="238" t="s"/>
      <c r="Z122" s="238" t="s"/>
      <c r="AA122" s="238" t="s"/>
      <c r="AB122" s="238" t="s"/>
      <c r="AC122" s="238" t="s"/>
      <c r="AD122" s="238" t="s"/>
      <c r="AE122" s="238" t="s"/>
      <c r="AF122" s="238" t="s"/>
      <c r="AG122" s="238" t="s"/>
      <c r="AH122" s="238" t="s"/>
      <c r="AI122" s="238" t="s"/>
      <c r="AJ122" s="238" t="s"/>
      <c r="AK122" s="238" t="s"/>
      <c r="AL122" s="238" t="s"/>
      <c r="AM122" s="238" t="s"/>
      <c r="AN122" s="238" t="s"/>
      <c r="AO122" s="238" t="s"/>
      <c r="AP122" s="238" t="s"/>
      <c r="AQ122" s="238" t="s"/>
      <c r="AR122" s="238" t="s"/>
      <c r="AS122" s="238" t="s"/>
      <c r="AT122" s="238" t="s"/>
      <c r="AU122" s="238" t="s"/>
      <c r="AV122" s="238" t="s"/>
      <c r="AW122" s="238" t="s"/>
      <c r="AX122" s="238" t="s"/>
      <c r="AY122" s="238" t="s"/>
      <c r="AZ122" s="238" t="s"/>
      <c r="BA122" s="238" t="s"/>
      <c r="BB122" s="238" t="s"/>
      <c r="BC122" s="238" t="s"/>
      <c r="BD122" s="238" t="s"/>
      <c r="BE122" s="238" t="s"/>
      <c r="BF122" s="238" t="s"/>
      <c r="BG122" s="238" t="s"/>
      <c r="BH122" s="238" t="s"/>
      <c r="BI122" s="238" t="s"/>
      <c r="BJ122" s="238" t="s"/>
      <c r="BK122" s="238" t="s"/>
      <c r="BL122" s="238" t="s"/>
      <c r="BM122" s="238" t="s"/>
      <c r="BN122" s="238" t="s"/>
      <c r="BO122" s="238" t="s"/>
      <c r="BP122" s="238" t="s"/>
      <c r="BQ122" s="238" t="s"/>
      <c r="BR122" s="238" t="s"/>
      <c r="BS122" s="238" t="s"/>
      <c r="BT122" s="238" t="s"/>
      <c r="BU122" s="238" t="s"/>
      <c r="BV122" s="238" t="s"/>
      <c r="BW122" s="238" t="s"/>
      <c r="BX122" s="238" t="s"/>
      <c r="BY122" s="238" t="s"/>
      <c r="BZ122" s="238" t="s"/>
      <c r="CA122" s="238" t="s"/>
      <c r="CB122" s="238" t="s"/>
      <c r="CC122" s="238" t="s"/>
      <c r="CD122" s="238" t="s"/>
      <c r="CE122" s="238" t="s"/>
      <c r="CF122" s="238" t="s"/>
      <c r="CG122" s="238" t="s"/>
      <c r="CH122" s="238" t="s"/>
    </row>
    <row r="123" spans="1:86" s="689" customFormat="1" customHeight="1">
      <c r="A123" s="286" t="s"/>
      <c r="B123" s="238" t="s"/>
      <c r="C123" s="238" t="s"/>
      <c r="D123" s="239" t="s"/>
      <c r="E123" s="240" t="s"/>
      <c r="F123" s="238" t="s"/>
      <c r="G123" s="238" t="s"/>
      <c r="H123" s="238" t="s"/>
      <c r="I123" s="238" t="s"/>
      <c r="J123" s="238" t="s"/>
      <c r="K123" s="238" t="s"/>
      <c r="L123" s="238" t="s"/>
      <c r="M123" s="238" t="s"/>
      <c r="N123" s="238" t="s"/>
      <c r="O123" s="238" t="s"/>
      <c r="P123" s="238" t="s"/>
      <c r="Q123" s="238" t="s"/>
      <c r="R123" s="238" t="s"/>
      <c r="S123" s="238" t="s"/>
      <c r="T123" s="238" t="s"/>
      <c r="U123" s="238" t="s"/>
      <c r="V123" s="238" t="s"/>
      <c r="W123" s="238" t="s"/>
      <c r="X123" s="238" t="s"/>
      <c r="Y123" s="238" t="s"/>
      <c r="Z123" s="238" t="s"/>
      <c r="AA123" s="238" t="s"/>
      <c r="AB123" s="238" t="s"/>
      <c r="AC123" s="238" t="s"/>
      <c r="AD123" s="238" t="s"/>
      <c r="AE123" s="238" t="s"/>
      <c r="AF123" s="238" t="s"/>
      <c r="AG123" s="238" t="s"/>
      <c r="AH123" s="238" t="s"/>
      <c r="AI123" s="238" t="s"/>
      <c r="AJ123" s="238" t="s"/>
      <c r="AK123" s="238" t="s"/>
      <c r="AL123" s="238" t="s"/>
      <c r="AM123" s="238" t="s"/>
      <c r="AN123" s="238" t="s"/>
      <c r="AO123" s="238" t="s"/>
      <c r="AP123" s="238" t="s"/>
      <c r="AQ123" s="238" t="s"/>
      <c r="AR123" s="238" t="s"/>
      <c r="AS123" s="238" t="s"/>
      <c r="AT123" s="238" t="s"/>
      <c r="AU123" s="238" t="s"/>
      <c r="AV123" s="238" t="s"/>
      <c r="AW123" s="238" t="s"/>
      <c r="AX123" s="238" t="s"/>
      <c r="AY123" s="238" t="s"/>
      <c r="AZ123" s="238" t="s"/>
      <c r="BA123" s="238" t="s"/>
      <c r="BB123" s="238" t="s"/>
      <c r="BC123" s="238" t="s"/>
      <c r="BD123" s="238" t="s"/>
      <c r="BE123" s="238" t="s"/>
      <c r="BF123" s="238" t="s"/>
      <c r="BG123" s="238" t="s"/>
      <c r="BH123" s="238" t="s"/>
      <c r="BI123" s="238" t="s"/>
      <c r="BJ123" s="238" t="s"/>
      <c r="BK123" s="238" t="s"/>
      <c r="BL123" s="238" t="s"/>
      <c r="BM123" s="238" t="s"/>
      <c r="BN123" s="238" t="s"/>
      <c r="BO123" s="238" t="s"/>
      <c r="BP123" s="238" t="s"/>
      <c r="BQ123" s="238" t="s"/>
      <c r="BR123" s="238" t="s"/>
      <c r="BS123" s="238" t="s"/>
      <c r="BT123" s="238" t="s"/>
      <c r="BU123" s="238" t="s"/>
      <c r="BV123" s="238" t="s"/>
      <c r="BW123" s="238" t="s"/>
      <c r="BX123" s="238" t="s"/>
      <c r="BY123" s="238" t="s"/>
      <c r="BZ123" s="238" t="s"/>
      <c r="CA123" s="238" t="s"/>
      <c r="CB123" s="238" t="s"/>
      <c r="CC123" s="238" t="s"/>
      <c r="CD123" s="238" t="s"/>
      <c r="CE123" s="238" t="s"/>
      <c r="CF123" s="238" t="s"/>
      <c r="CG123" s="238" t="s"/>
      <c r="CH123" s="238" t="s"/>
    </row>
    <row r="124" spans="1:86" s="689" customFormat="1" customHeight="1">
      <c r="A124" s="286" t="s"/>
      <c r="B124" s="238" t="s"/>
      <c r="C124" s="238" t="s"/>
      <c r="D124" s="239" t="s"/>
      <c r="E124" s="240" t="s"/>
      <c r="F124" s="238" t="s"/>
      <c r="G124" s="238" t="s"/>
      <c r="H124" s="238" t="s"/>
      <c r="I124" s="238" t="s"/>
      <c r="J124" s="238" t="s"/>
      <c r="K124" s="238" t="s"/>
      <c r="L124" s="238" t="s"/>
      <c r="M124" s="238" t="s"/>
      <c r="N124" s="238" t="s"/>
      <c r="O124" s="238" t="s"/>
      <c r="P124" s="238" t="s"/>
      <c r="Q124" s="238" t="s"/>
      <c r="R124" s="238" t="s"/>
      <c r="S124" s="238" t="s"/>
      <c r="T124" s="238" t="s"/>
      <c r="U124" s="238" t="s"/>
      <c r="V124" s="238" t="s"/>
      <c r="W124" s="238" t="s"/>
      <c r="X124" s="238" t="s"/>
      <c r="Y124" s="238" t="s"/>
      <c r="Z124" s="238" t="s"/>
      <c r="AA124" s="238" t="s"/>
      <c r="AB124" s="238" t="s"/>
      <c r="AC124" s="238" t="s"/>
      <c r="AD124" s="238" t="s"/>
      <c r="AE124" s="238" t="s"/>
      <c r="AF124" s="238" t="s"/>
      <c r="AG124" s="238" t="s"/>
      <c r="AH124" s="238" t="s"/>
      <c r="AI124" s="238" t="s"/>
      <c r="AJ124" s="238" t="s"/>
      <c r="AK124" s="238" t="s"/>
      <c r="AL124" s="238" t="s"/>
      <c r="AM124" s="238" t="s"/>
      <c r="AN124" s="238" t="s"/>
      <c r="AO124" s="238" t="s"/>
      <c r="AP124" s="238" t="s"/>
      <c r="AQ124" s="238" t="s"/>
      <c r="AR124" s="238" t="s"/>
      <c r="AS124" s="238" t="s"/>
      <c r="AT124" s="238" t="s"/>
      <c r="AU124" s="238" t="s"/>
      <c r="AV124" s="238" t="s"/>
      <c r="AW124" s="238" t="s"/>
      <c r="AX124" s="238" t="s"/>
      <c r="AY124" s="238" t="s"/>
      <c r="AZ124" s="238" t="s"/>
      <c r="BA124" s="238" t="s"/>
      <c r="BB124" s="238" t="s"/>
      <c r="BC124" s="238" t="s"/>
      <c r="BD124" s="238" t="s"/>
      <c r="BE124" s="238" t="s"/>
      <c r="BF124" s="238" t="s"/>
      <c r="BG124" s="238" t="s"/>
      <c r="BH124" s="238" t="s"/>
      <c r="BI124" s="238" t="s"/>
      <c r="BJ124" s="238" t="s"/>
      <c r="BK124" s="238" t="s"/>
      <c r="BL124" s="238" t="s"/>
      <c r="BM124" s="238" t="s"/>
      <c r="BN124" s="238" t="s"/>
      <c r="BO124" s="238" t="s"/>
      <c r="BP124" s="238" t="s"/>
      <c r="BQ124" s="238" t="s"/>
      <c r="BR124" s="238" t="s"/>
      <c r="BS124" s="238" t="s"/>
      <c r="BT124" s="238" t="s"/>
      <c r="BU124" s="238" t="s"/>
      <c r="BV124" s="238" t="s"/>
      <c r="BW124" s="238" t="s"/>
      <c r="BX124" s="238" t="s"/>
      <c r="BY124" s="238" t="s"/>
      <c r="BZ124" s="238" t="s"/>
      <c r="CA124" s="238" t="s"/>
      <c r="CB124" s="238" t="s"/>
      <c r="CC124" s="238" t="s"/>
      <c r="CD124" s="238" t="s"/>
      <c r="CE124" s="238" t="s"/>
      <c r="CF124" s="238" t="s"/>
      <c r="CG124" s="238" t="s"/>
      <c r="CH124" s="238" t="s"/>
    </row>
    <row r="125" spans="1:86" s="689" customFormat="1" customHeight="1">
      <c r="A125" s="286" t="s"/>
      <c r="B125" s="238" t="s"/>
      <c r="C125" s="238" t="s"/>
      <c r="D125" s="239" t="s"/>
      <c r="E125" s="240" t="s"/>
      <c r="F125" s="238" t="s"/>
      <c r="G125" s="238" t="s"/>
      <c r="H125" s="238" t="s"/>
      <c r="I125" s="238" t="s"/>
      <c r="J125" s="238" t="s"/>
      <c r="K125" s="238" t="s"/>
      <c r="L125" s="238" t="s"/>
      <c r="M125" s="238" t="s"/>
      <c r="N125" s="238" t="s"/>
      <c r="O125" s="238" t="s"/>
      <c r="P125" s="238" t="s"/>
      <c r="Q125" s="238" t="s"/>
      <c r="R125" s="238" t="s"/>
      <c r="S125" s="238" t="s"/>
      <c r="T125" s="238" t="s"/>
      <c r="U125" s="238" t="s"/>
      <c r="V125" s="238" t="s"/>
      <c r="W125" s="238" t="s"/>
      <c r="X125" s="238" t="s"/>
      <c r="Y125" s="238" t="s"/>
      <c r="Z125" s="238" t="s"/>
      <c r="AA125" s="238" t="s"/>
      <c r="AB125" s="238" t="s"/>
      <c r="AC125" s="238" t="s"/>
      <c r="AD125" s="238" t="s"/>
      <c r="AE125" s="238" t="s"/>
      <c r="AF125" s="238" t="s"/>
      <c r="AG125" s="238" t="s"/>
      <c r="AH125" s="238" t="s"/>
      <c r="AI125" s="238" t="s"/>
      <c r="AJ125" s="238" t="s"/>
      <c r="AK125" s="238" t="s"/>
      <c r="AL125" s="238" t="s"/>
      <c r="AM125" s="238" t="s"/>
      <c r="AN125" s="238" t="s"/>
      <c r="AO125" s="238" t="s"/>
      <c r="AP125" s="238" t="s"/>
      <c r="AQ125" s="238" t="s"/>
      <c r="AR125" s="238" t="s"/>
      <c r="AS125" s="238" t="s"/>
      <c r="AT125" s="238" t="s"/>
      <c r="AU125" s="238" t="s"/>
      <c r="AV125" s="238" t="s"/>
      <c r="AW125" s="238" t="s"/>
      <c r="AX125" s="238" t="s"/>
      <c r="AY125" s="238" t="s"/>
      <c r="AZ125" s="238" t="s"/>
      <c r="BA125" s="238" t="s"/>
      <c r="BB125" s="238" t="s"/>
      <c r="BC125" s="238" t="s"/>
      <c r="BD125" s="238" t="s"/>
      <c r="BE125" s="299" t="s"/>
      <c r="BF125" s="302" t="s"/>
      <c r="BG125" s="297" t="s"/>
      <c r="BH125" s="300" t="s"/>
      <c r="BI125" s="299" t="s"/>
      <c r="BJ125" s="300" t="s"/>
      <c r="BK125" s="303" t="s"/>
      <c r="BL125" s="303" t="s"/>
      <c r="BM125" s="238" t="s"/>
      <c r="BN125" s="238" t="s"/>
      <c r="BO125" s="238" t="s"/>
      <c r="BP125" s="238" t="s"/>
      <c r="BQ125" s="238" t="s"/>
      <c r="BR125" s="238" t="s"/>
      <c r="BS125" s="238" t="s"/>
      <c r="BT125" s="238" t="s"/>
      <c r="BU125" s="238" t="s"/>
      <c r="BV125" s="238" t="s"/>
      <c r="BW125" s="238" t="s"/>
      <c r="BX125" s="238" t="s"/>
      <c r="BY125" s="238" t="s"/>
      <c r="BZ125" s="238" t="s"/>
      <c r="CA125" s="238" t="s"/>
      <c r="CB125" s="238" t="s"/>
      <c r="CC125" s="238" t="s"/>
      <c r="CD125" s="238" t="s"/>
      <c r="CE125" s="238" t="s"/>
      <c r="CF125" s="238" t="s"/>
      <c r="CG125" s="238" t="s"/>
      <c r="CH125" s="238" t="s"/>
    </row>
    <row r="126" spans="1:86" s="689" customFormat="1" customHeight="1">
      <c r="A126" s="286" t="s"/>
      <c r="B126" s="238" t="s"/>
      <c r="C126" s="238" t="s"/>
      <c r="D126" s="239" t="s"/>
      <c r="E126" s="240" t="s"/>
      <c r="F126" s="238" t="s"/>
      <c r="G126" s="238" t="s"/>
      <c r="H126" s="238" t="s"/>
      <c r="I126" s="238" t="s"/>
      <c r="J126" s="238" t="s"/>
      <c r="K126" s="238" t="s"/>
      <c r="L126" s="238" t="s"/>
      <c r="M126" s="238" t="s"/>
      <c r="N126" s="238" t="s"/>
      <c r="O126" s="238" t="s"/>
      <c r="P126" s="238" t="s"/>
      <c r="Q126" s="238" t="s"/>
      <c r="R126" s="238" t="s"/>
      <c r="S126" s="238" t="s"/>
      <c r="T126" s="238" t="s"/>
      <c r="U126" s="238" t="s"/>
      <c r="V126" s="238" t="s"/>
      <c r="W126" s="238" t="s"/>
      <c r="X126" s="238" t="s"/>
      <c r="Y126" s="238" t="s"/>
      <c r="Z126" s="238" t="s"/>
      <c r="AA126" s="238" t="s"/>
      <c r="AB126" s="238" t="s"/>
      <c r="AC126" s="238" t="s"/>
      <c r="AD126" s="238" t="s"/>
      <c r="AE126" s="238" t="s"/>
      <c r="AF126" s="238" t="s"/>
      <c r="AG126" s="238" t="s"/>
      <c r="AH126" s="238" t="s"/>
      <c r="AI126" s="238" t="s"/>
      <c r="AJ126" s="238" t="s"/>
      <c r="AK126" s="238" t="s"/>
      <c r="AL126" s="238" t="s"/>
      <c r="AM126" s="238" t="s"/>
      <c r="AN126" s="238" t="s"/>
      <c r="AO126" s="238" t="s"/>
      <c r="AP126" s="238" t="s"/>
      <c r="AQ126" s="238" t="s"/>
      <c r="AR126" s="238" t="s"/>
      <c r="AS126" s="238" t="s"/>
      <c r="AT126" s="238" t="s"/>
      <c r="AU126" s="238" t="s"/>
      <c r="AV126" s="238" t="s"/>
      <c r="AW126" s="238" t="s"/>
      <c r="AX126" s="238" t="s"/>
      <c r="AY126" s="238" t="s"/>
      <c r="AZ126" s="238" t="s"/>
      <c r="BA126" s="238" t="s"/>
      <c r="BB126" s="238" t="s"/>
      <c r="BC126" s="238" t="s"/>
      <c r="BD126" s="238" t="s"/>
      <c r="BE126" s="298" t="s"/>
      <c r="BF126" s="298" t="s"/>
      <c r="BG126" s="298" t="s"/>
      <c r="BH126" s="298" t="s"/>
      <c r="BI126" s="298" t="s"/>
      <c r="BJ126" s="298" t="s"/>
      <c r="BK126" s="303" t="s"/>
      <c r="BL126" s="303" t="s"/>
      <c r="BM126" s="238" t="s"/>
      <c r="BN126" s="238" t="s"/>
      <c r="BO126" s="238" t="s"/>
      <c r="BP126" s="238" t="s"/>
      <c r="BQ126" s="238" t="s"/>
      <c r="BR126" s="238" t="s"/>
      <c r="BS126" s="238" t="s"/>
      <c r="BT126" s="238" t="s"/>
      <c r="BU126" s="238" t="s"/>
      <c r="BV126" s="238" t="s"/>
      <c r="BW126" s="238" t="s"/>
      <c r="BX126" s="238" t="s"/>
      <c r="BY126" s="238" t="s"/>
      <c r="BZ126" s="238" t="s"/>
      <c r="CA126" s="238" t="s"/>
      <c r="CB126" s="238" t="s"/>
      <c r="CC126" s="238" t="s"/>
      <c r="CD126" s="238" t="s"/>
      <c r="CE126" s="238" t="s"/>
      <c r="CF126" s="238" t="s"/>
      <c r="CG126" s="238" t="s"/>
      <c r="CH126" s="238" t="s"/>
    </row>
    <row r="127" spans="1:86" s="689" customFormat="1" customHeight="1">
      <c r="A127" s="286" t="s"/>
      <c r="B127" s="238" t="s"/>
      <c r="C127" s="238" t="s"/>
      <c r="D127" s="239" t="s"/>
      <c r="E127" s="240" t="s"/>
      <c r="F127" s="238" t="s"/>
      <c r="G127" s="238" t="s"/>
      <c r="H127" s="238" t="s"/>
      <c r="I127" s="238" t="s"/>
      <c r="J127" s="238" t="s"/>
      <c r="K127" s="238" t="s"/>
      <c r="L127" s="238" t="s"/>
      <c r="M127" s="238" t="s"/>
      <c r="N127" s="238" t="s"/>
      <c r="O127" s="238" t="s"/>
      <c r="P127" s="238" t="s"/>
      <c r="Q127" s="238" t="s"/>
      <c r="R127" s="238" t="s"/>
      <c r="S127" s="238" t="s"/>
      <c r="T127" s="238" t="s"/>
      <c r="U127" s="238" t="s"/>
      <c r="V127" s="238" t="s"/>
      <c r="W127" s="238" t="s"/>
      <c r="X127" s="238" t="s"/>
      <c r="Y127" s="238" t="s"/>
      <c r="Z127" s="238" t="s"/>
      <c r="AA127" s="238" t="s"/>
      <c r="AB127" s="238" t="s"/>
      <c r="AC127" s="238" t="s"/>
      <c r="AD127" s="238" t="s"/>
      <c r="AE127" s="238" t="s"/>
      <c r="AF127" s="238" t="s"/>
      <c r="AG127" s="238" t="s"/>
      <c r="AH127" s="238" t="s"/>
      <c r="AI127" s="238" t="s"/>
      <c r="AJ127" s="238" t="s"/>
      <c r="AK127" s="238" t="s"/>
      <c r="AL127" s="238" t="s"/>
      <c r="AM127" s="238" t="s"/>
      <c r="AN127" s="238" t="s"/>
      <c r="AO127" s="238" t="s"/>
      <c r="AP127" s="238" t="s"/>
      <c r="AQ127" s="238" t="s"/>
      <c r="AR127" s="238" t="s"/>
      <c r="AS127" s="238" t="s"/>
      <c r="AT127" s="238" t="s"/>
      <c r="AU127" s="238" t="s"/>
      <c r="AV127" s="238" t="s"/>
      <c r="AW127" s="238" t="s"/>
      <c r="AX127" s="238" t="s"/>
      <c r="AY127" s="238" t="s"/>
      <c r="AZ127" s="238" t="s"/>
      <c r="BA127" s="238" t="s"/>
      <c r="BB127" s="238" t="s"/>
      <c r="BC127" s="238" t="s"/>
      <c r="BD127" s="238" t="s"/>
      <c r="BE127" s="299" t="s"/>
      <c r="BF127" s="302" t="s"/>
      <c r="BG127" s="297" t="s"/>
      <c r="BH127" s="300" t="s"/>
      <c r="BI127" s="299" t="s"/>
      <c r="BJ127" s="300" t="s"/>
      <c r="BK127" s="303" t="s"/>
      <c r="BL127" s="303" t="s"/>
      <c r="BM127" s="238" t="s"/>
      <c r="BN127" s="238" t="s"/>
      <c r="BO127" s="238" t="s"/>
      <c r="BP127" s="238" t="s"/>
      <c r="BQ127" s="238" t="s"/>
      <c r="BR127" s="238" t="s"/>
      <c r="BS127" s="238" t="s"/>
      <c r="BT127" s="238" t="s"/>
      <c r="BU127" s="238" t="s"/>
      <c r="BV127" s="238" t="s"/>
      <c r="BW127" s="238" t="s"/>
      <c r="BX127" s="238" t="s"/>
      <c r="BY127" s="238" t="s"/>
      <c r="BZ127" s="238" t="s"/>
      <c r="CA127" s="238" t="s"/>
      <c r="CB127" s="238" t="s"/>
      <c r="CC127" s="238" t="s"/>
      <c r="CD127" s="238" t="s"/>
      <c r="CE127" s="238" t="s"/>
      <c r="CF127" s="238" t="s"/>
      <c r="CG127" s="238" t="s"/>
      <c r="CH127" s="238" t="s"/>
    </row>
    <row r="128" spans="1:86" s="689" customFormat="1" customHeight="1">
      <c r="A128" s="286" t="s"/>
      <c r="B128" s="238" t="s"/>
      <c r="C128" s="238" t="s"/>
      <c r="D128" s="239" t="s"/>
      <c r="E128" s="240" t="s"/>
      <c r="F128" s="238" t="s"/>
      <c r="G128" s="238" t="s"/>
      <c r="H128" s="238" t="s"/>
      <c r="I128" s="238" t="s"/>
      <c r="J128" s="238" t="s"/>
      <c r="K128" s="238" t="s"/>
      <c r="L128" s="238" t="s"/>
      <c r="M128" s="238" t="s"/>
      <c r="N128" s="238" t="s"/>
      <c r="O128" s="238" t="s"/>
      <c r="P128" s="238" t="s"/>
      <c r="Q128" s="238" t="s"/>
      <c r="R128" s="238" t="s"/>
      <c r="S128" s="238" t="s"/>
      <c r="T128" s="238" t="s"/>
      <c r="U128" s="238" t="s"/>
      <c r="V128" s="238" t="s"/>
      <c r="W128" s="238" t="s"/>
      <c r="X128" s="238" t="s"/>
      <c r="Y128" s="238" t="s"/>
      <c r="Z128" s="238" t="s"/>
      <c r="AA128" s="238" t="s"/>
      <c r="AB128" s="238" t="s"/>
      <c r="AC128" s="238" t="s"/>
      <c r="AD128" s="238" t="s"/>
      <c r="AE128" s="238" t="s"/>
      <c r="AF128" s="238" t="s"/>
      <c r="AG128" s="238" t="s"/>
      <c r="AH128" s="238" t="s"/>
      <c r="AI128" s="238" t="s"/>
      <c r="AJ128" s="238" t="s"/>
      <c r="AK128" s="238" t="s"/>
      <c r="AL128" s="238" t="s"/>
      <c r="AM128" s="238" t="s"/>
      <c r="AN128" s="238" t="s"/>
      <c r="AO128" s="238" t="s"/>
      <c r="AP128" s="238" t="s"/>
      <c r="AQ128" s="238" t="s"/>
      <c r="AR128" s="238" t="s"/>
      <c r="AS128" s="238" t="s"/>
      <c r="AT128" s="238" t="s"/>
      <c r="AU128" s="238" t="s"/>
      <c r="AV128" s="238" t="s"/>
      <c r="AW128" s="238" t="s"/>
      <c r="AX128" s="238" t="s"/>
      <c r="AY128" s="238" t="s"/>
      <c r="AZ128" s="238" t="s"/>
      <c r="BA128" s="238" t="s"/>
      <c r="BB128" s="238" t="s"/>
      <c r="BC128" s="238" t="s"/>
      <c r="BD128" s="238" t="s"/>
      <c r="BE128" s="304" t="s"/>
      <c r="BF128" s="304" t="s"/>
      <c r="BG128" s="298" t="s"/>
      <c r="BH128" s="298" t="s"/>
      <c r="BI128" s="298" t="s"/>
      <c r="BJ128" s="298" t="s"/>
      <c r="BK128" s="303" t="s"/>
      <c r="BL128" s="303" t="s"/>
      <c r="BM128" s="238" t="s"/>
      <c r="BN128" s="238" t="s"/>
      <c r="BO128" s="238" t="s"/>
      <c r="BP128" s="238" t="s"/>
      <c r="BQ128" s="238" t="s"/>
      <c r="BR128" s="238" t="s"/>
      <c r="BS128" s="238" t="s"/>
      <c r="BT128" s="238" t="s"/>
      <c r="BU128" s="238" t="s"/>
      <c r="BV128" s="238" t="s"/>
      <c r="BW128" s="238" t="s"/>
      <c r="BX128" s="238" t="s"/>
      <c r="BY128" s="238" t="s"/>
      <c r="BZ128" s="238" t="s"/>
      <c r="CA128" s="238" t="s"/>
      <c r="CB128" s="238" t="s"/>
      <c r="CC128" s="238" t="s"/>
      <c r="CD128" s="238" t="s"/>
      <c r="CE128" s="238" t="s"/>
      <c r="CF128" s="238" t="s"/>
      <c r="CG128" s="238" t="s"/>
      <c r="CH128" s="238" t="s"/>
    </row>
    <row r="129" spans="1:86" s="689" customFormat="1" customHeight="1">
      <c r="A129" s="286" t="s"/>
      <c r="B129" s="238" t="s"/>
      <c r="C129" s="238" t="s"/>
      <c r="D129" s="239" t="s"/>
      <c r="E129" s="240" t="s"/>
      <c r="F129" s="238" t="s"/>
      <c r="G129" s="238" t="s"/>
      <c r="H129" s="238" t="s"/>
      <c r="I129" s="238" t="s"/>
      <c r="J129" s="238" t="s"/>
      <c r="K129" s="238" t="s"/>
      <c r="L129" s="238" t="s"/>
      <c r="M129" s="238" t="s"/>
      <c r="N129" s="238" t="s"/>
      <c r="O129" s="238" t="s"/>
      <c r="P129" s="238" t="s"/>
      <c r="Q129" s="238" t="s"/>
      <c r="R129" s="238" t="s"/>
      <c r="S129" s="238" t="s"/>
      <c r="T129" s="238" t="s"/>
      <c r="U129" s="238" t="s"/>
      <c r="V129" s="238" t="s"/>
      <c r="W129" s="238" t="s"/>
      <c r="X129" s="238" t="s"/>
      <c r="Y129" s="238" t="s"/>
      <c r="Z129" s="238" t="s"/>
      <c r="AA129" s="238" t="s"/>
      <c r="AB129" s="238" t="s"/>
      <c r="AC129" s="238" t="s"/>
      <c r="AD129" s="238" t="s"/>
      <c r="AE129" s="238" t="s"/>
      <c r="AF129" s="238" t="s"/>
      <c r="AG129" s="238" t="s"/>
      <c r="AH129" s="238" t="s"/>
      <c r="AI129" s="238" t="s"/>
      <c r="AJ129" s="238" t="s"/>
      <c r="AK129" s="238" t="s"/>
      <c r="AL129" s="238" t="s"/>
      <c r="AM129" s="238" t="s"/>
      <c r="AN129" s="238" t="s"/>
      <c r="AO129" s="238" t="s"/>
      <c r="AP129" s="238" t="s"/>
      <c r="AQ129" s="238" t="s"/>
      <c r="AR129" s="238" t="s"/>
      <c r="AS129" s="238" t="s"/>
      <c r="AT129" s="238" t="s"/>
      <c r="AU129" s="238" t="s"/>
      <c r="AV129" s="238" t="s"/>
      <c r="AW129" s="238" t="s"/>
      <c r="AX129" s="238" t="s"/>
      <c r="AY129" s="238" t="s"/>
      <c r="AZ129" s="238" t="s"/>
      <c r="BA129" s="238" t="s"/>
      <c r="BB129" s="238" t="s"/>
      <c r="BC129" s="238" t="s"/>
      <c r="BD129" s="238" t="s"/>
      <c r="BE129" s="238" t="s"/>
      <c r="BF129" s="238" t="s"/>
      <c r="BG129" s="238" t="s"/>
      <c r="BH129" s="238" t="s"/>
      <c r="BI129" s="238" t="s"/>
      <c r="BJ129" s="238" t="s"/>
      <c r="BK129" s="238" t="s"/>
      <c r="BL129" s="238" t="s"/>
      <c r="BM129" s="238" t="s"/>
      <c r="BN129" s="238" t="s"/>
      <c r="BO129" s="238" t="s"/>
      <c r="BP129" s="238" t="s"/>
      <c r="BQ129" s="238" t="s"/>
      <c r="BR129" s="238" t="s"/>
      <c r="BS129" s="238" t="s"/>
      <c r="BT129" s="238" t="s"/>
      <c r="BU129" s="238" t="s"/>
      <c r="BV129" s="238" t="s"/>
      <c r="BW129" s="238" t="s"/>
      <c r="BX129" s="238" t="s"/>
      <c r="BY129" s="238" t="s"/>
      <c r="BZ129" s="238" t="s"/>
      <c r="CA129" s="238" t="s"/>
      <c r="CB129" s="238" t="s"/>
      <c r="CC129" s="238" t="s"/>
      <c r="CD129" s="238" t="s"/>
      <c r="CE129" s="238" t="s"/>
      <c r="CF129" s="238" t="s"/>
      <c r="CG129" s="238" t="s"/>
      <c r="CH129" s="238" t="s"/>
    </row>
    <row r="130" spans="1:86" s="689" customFormat="1" customHeight="1">
      <c r="A130" s="286" t="s"/>
      <c r="B130" s="238" t="s"/>
      <c r="C130" s="238" t="s"/>
      <c r="D130" s="239" t="s"/>
      <c r="E130" s="240" t="s"/>
      <c r="F130" s="238" t="s"/>
      <c r="G130" s="238" t="s"/>
      <c r="H130" s="238" t="s"/>
      <c r="I130" s="238" t="s"/>
      <c r="J130" s="238" t="s"/>
      <c r="K130" s="238" t="s"/>
      <c r="L130" s="238" t="s"/>
      <c r="M130" s="238" t="s"/>
      <c r="N130" s="238" t="s"/>
      <c r="O130" s="238" t="s"/>
      <c r="P130" s="238" t="s"/>
      <c r="Q130" s="238" t="s"/>
      <c r="R130" s="238" t="s"/>
      <c r="S130" s="238" t="s"/>
      <c r="T130" s="238" t="s"/>
      <c r="U130" s="238" t="s"/>
      <c r="V130" s="238" t="s"/>
      <c r="W130" s="238" t="s"/>
      <c r="X130" s="238" t="s"/>
      <c r="Y130" s="238" t="s"/>
      <c r="Z130" s="238" t="s"/>
      <c r="AA130" s="238" t="s"/>
      <c r="AB130" s="238" t="s"/>
      <c r="AC130" s="238" t="s"/>
      <c r="AD130" s="238" t="s"/>
      <c r="AE130" s="238" t="s"/>
      <c r="AF130" s="238" t="s"/>
      <c r="AG130" s="238" t="s"/>
      <c r="AH130" s="238" t="s"/>
      <c r="AI130" s="238" t="s"/>
      <c r="AJ130" s="238" t="s"/>
      <c r="AK130" s="238" t="s"/>
      <c r="AL130" s="238" t="s"/>
      <c r="AM130" s="238" t="s"/>
      <c r="AN130" s="238" t="s"/>
      <c r="AO130" s="238" t="s"/>
      <c r="AP130" s="238" t="s"/>
      <c r="AQ130" s="238" t="s"/>
      <c r="AR130" s="238" t="s"/>
      <c r="AS130" s="238" t="s"/>
      <c r="AT130" s="238" t="s"/>
      <c r="AU130" s="238" t="s"/>
      <c r="AV130" s="238" t="s"/>
      <c r="AW130" s="238" t="s"/>
      <c r="AX130" s="238" t="s"/>
      <c r="AY130" s="238" t="s"/>
      <c r="AZ130" s="238" t="s"/>
      <c r="BA130" s="238" t="s"/>
      <c r="BB130" s="238" t="s"/>
      <c r="BC130" s="238" t="s"/>
      <c r="BD130" s="238" t="s"/>
      <c r="BE130" s="238" t="s"/>
      <c r="BF130" s="238" t="s"/>
      <c r="BG130" s="238" t="s"/>
      <c r="BH130" s="238" t="s"/>
      <c r="BI130" s="238" t="s"/>
      <c r="BJ130" s="238" t="s"/>
      <c r="BK130" s="238" t="s"/>
      <c r="BL130" s="238" t="s"/>
      <c r="BM130" s="238" t="s"/>
      <c r="BN130" s="238" t="s"/>
      <c r="BO130" s="238" t="s"/>
      <c r="BP130" s="238" t="s"/>
      <c r="BQ130" s="238" t="s"/>
      <c r="BR130" s="238" t="s"/>
      <c r="BS130" s="238" t="s"/>
      <c r="BT130" s="238" t="s"/>
      <c r="BU130" s="238" t="s"/>
      <c r="BV130" s="238" t="s"/>
      <c r="BW130" s="238" t="s"/>
      <c r="BX130" s="238" t="s"/>
      <c r="BY130" s="238" t="s"/>
      <c r="BZ130" s="238" t="s"/>
      <c r="CA130" s="238" t="s"/>
      <c r="CB130" s="238" t="s"/>
      <c r="CC130" s="238" t="s"/>
      <c r="CD130" s="238" t="s"/>
      <c r="CE130" s="238" t="s"/>
      <c r="CF130" s="238" t="s"/>
      <c r="CG130" s="238" t="s"/>
      <c r="CH130" s="238" t="s"/>
    </row>
    <row r="131" spans="1:86" s="689" customFormat="1" customHeight="1">
      <c r="A131" s="286" t="s"/>
      <c r="B131" s="238" t="s"/>
      <c r="C131" s="238" t="s"/>
      <c r="D131" s="239" t="s"/>
      <c r="E131" s="240" t="s"/>
      <c r="F131" s="238" t="s"/>
      <c r="G131" s="238" t="s"/>
      <c r="H131" s="238" t="s"/>
      <c r="I131" s="238" t="s"/>
      <c r="J131" s="238" t="s"/>
      <c r="K131" s="238" t="s"/>
      <c r="L131" s="238" t="s"/>
      <c r="M131" s="238" t="s"/>
      <c r="N131" s="238" t="s"/>
      <c r="O131" s="238" t="s"/>
      <c r="P131" s="238" t="s"/>
      <c r="Q131" s="238" t="s"/>
      <c r="R131" s="238" t="s"/>
      <c r="S131" s="238" t="s"/>
      <c r="T131" s="238" t="s"/>
      <c r="U131" s="238" t="s"/>
      <c r="V131" s="238" t="s"/>
      <c r="W131" s="238" t="s"/>
      <c r="X131" s="238" t="s"/>
      <c r="Y131" s="238" t="s"/>
      <c r="Z131" s="238" t="s"/>
      <c r="AA131" s="238" t="s"/>
      <c r="AB131" s="238" t="s"/>
      <c r="AC131" s="238" t="s"/>
      <c r="AD131" s="238" t="s"/>
      <c r="AE131" s="238" t="s"/>
      <c r="AF131" s="238" t="s"/>
      <c r="AG131" s="238" t="s"/>
      <c r="AH131" s="238" t="s"/>
      <c r="AI131" s="238" t="s"/>
      <c r="AJ131" s="238" t="s"/>
      <c r="AK131" s="238" t="s"/>
      <c r="AL131" s="238" t="s"/>
      <c r="AM131" s="238" t="s"/>
      <c r="AN131" s="238" t="s"/>
      <c r="AO131" s="238" t="s"/>
      <c r="AP131" s="238" t="s"/>
      <c r="AQ131" s="238" t="s"/>
      <c r="AR131" s="238" t="s"/>
      <c r="AS131" s="238" t="s"/>
      <c r="AT131" s="238" t="s"/>
      <c r="AU131" s="238" t="s"/>
      <c r="AV131" s="238" t="s"/>
      <c r="AW131" s="238" t="s"/>
      <c r="AX131" s="238" t="s"/>
      <c r="AY131" s="238" t="s"/>
      <c r="AZ131" s="238" t="s"/>
      <c r="BA131" s="238" t="s"/>
      <c r="BB131" s="238" t="s"/>
      <c r="BC131" s="238" t="s"/>
      <c r="BD131" s="238" t="s"/>
      <c r="BE131" s="238" t="s"/>
      <c r="BF131" s="238" t="s"/>
      <c r="BG131" s="238" t="s"/>
      <c r="BH131" s="238" t="s"/>
      <c r="BI131" s="238" t="s"/>
      <c r="BJ131" s="238" t="s"/>
      <c r="BK131" s="238" t="s"/>
      <c r="BL131" s="238" t="s"/>
      <c r="BM131" s="238" t="s"/>
      <c r="BN131" s="238" t="s"/>
      <c r="BO131" s="238" t="s"/>
      <c r="BP131" s="238" t="s"/>
      <c r="BQ131" s="238" t="s"/>
      <c r="BR131" s="238" t="s"/>
      <c r="BS131" s="238" t="s"/>
      <c r="BT131" s="238" t="s"/>
      <c r="BU131" s="238" t="s"/>
      <c r="BV131" s="238" t="s"/>
      <c r="BW131" s="238" t="s"/>
      <c r="BX131" s="238" t="s"/>
      <c r="BY131" s="238" t="s"/>
      <c r="BZ131" s="238" t="s"/>
      <c r="CA131" s="238" t="s"/>
      <c r="CB131" s="238" t="s"/>
      <c r="CC131" s="238" t="s"/>
      <c r="CD131" s="238" t="s"/>
      <c r="CE131" s="238" t="s"/>
      <c r="CF131" s="238" t="s"/>
      <c r="CG131" s="238" t="s"/>
      <c r="CH131" s="238" t="s"/>
    </row>
  </sheetData>
  <mergeCells count="66"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BE128:BF128"/>
    <mergeCell ref="A1:A2"/>
    <mergeCell ref="A3:A15"/>
    <mergeCell ref="A16:A27"/>
    <mergeCell ref="A28:A40"/>
    <mergeCell ref="A47:A48"/>
    <mergeCell ref="A49:A56"/>
    <mergeCell ref="A57:A64"/>
    <mergeCell ref="A65:A74"/>
    <mergeCell ref="A75:A92"/>
    <mergeCell ref="A93:A109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F110:H112"/>
    <mergeCell ref="I110:K112"/>
  </mergeCells>
  <conditionalFormatting sqref="A3:CH109">
    <cfRule type="expression" dxfId="0" priority="1">
      <formula>A3&lt;0</formula>
    </cfRule>
  </conditionalFormatting>
  <conditionalFormatting sqref="A3:CH109">
    <cfRule type="expression" dxfId="1" priority="2">
      <formula>AND(A3&gt;0.01,ISNUMBER(A3))</formula>
    </cfRule>
  </conditionalFormatting>
  <conditionalFormatting sqref="A3:CH109">
    <cfRule type="expression" dxfId="2" priority="3">
      <formula>A3=0</formula>
    </cfRule>
  </conditionalFormatting>
  <conditionalFormatting sqref="X3:X109">
    <cfRule type="cellIs" dxfId="3" priority="4" operator="lessThan">
      <formula>20</formula>
    </cfRule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>
  <sheetPr/>
  <dimension ref="AB64"/>
  <sheetViews>
    <sheetView showGridLines="1" showOutlineSymbols="0" zoomScale="85" zoomScaleNormal="85" workbookViewId="0"/>
  </sheetViews>
  <sheetFormatPr defaultColWidth="9.025" defaultRowHeight="23" customHeight="1"/>
  <cols>
    <col min="1" max="1" width="15.625" style="701"/>
    <col min="2" max="2" width="15.625" style="703"/>
    <col min="3" max="3" width="19.3" style="703" customWidth="1"/>
    <col min="4" max="4" width="10.5083" style="703" customWidth="1"/>
    <col min="5" max="24" width="15.625" style="703" customWidth="1"/>
    <col min="25" max="26" width="15.625" style="701" customWidth="1"/>
  </cols>
  <sheetData>
    <row r="1" spans="2:13" s="701" customFormat="1" customHeight="1">
      <c r="B1" s="305" t="s">
        <v>355</v>
      </c>
      <c r="C1" s="305" t="s"/>
      <c r="D1" s="305" t="s"/>
      <c r="E1" s="305" t="s"/>
      <c r="F1" s="305" t="s"/>
      <c r="G1" s="305" t="s"/>
      <c r="H1" s="305" t="s"/>
      <c r="I1" s="305" t="s"/>
      <c r="J1" s="305" t="s"/>
      <c r="K1" s="305" t="s"/>
      <c r="L1" s="305" t="s"/>
      <c r="M1" s="305" t="s"/>
    </row>
    <row r="2" spans="2:13" s="701" customFormat="1" customHeight="1">
      <c r="B2" s="305" t="s"/>
      <c r="C2" s="305" t="s"/>
      <c r="D2" s="305" t="s"/>
      <c r="E2" s="305" t="s"/>
      <c r="F2" s="305" t="s"/>
      <c r="G2" s="305" t="s"/>
      <c r="H2" s="305" t="s"/>
      <c r="I2" s="305" t="s"/>
      <c r="J2" s="305" t="s"/>
      <c r="K2" s="305" t="s"/>
      <c r="L2" s="305" t="s"/>
      <c r="M2" s="305" t="s"/>
    </row>
    <row r="3" spans="2:24" customHeight="1">
      <c r="B3" s="306" t="s">
        <v>54</v>
      </c>
      <c r="C3" s="307" t="s">
        <v>155</v>
      </c>
      <c r="D3" s="307" t="s">
        <v>156</v>
      </c>
      <c r="E3" s="307" t="s">
        <v>157</v>
      </c>
      <c r="F3" s="307" t="s">
        <v>158</v>
      </c>
      <c r="G3" s="307" t="s">
        <v>159</v>
      </c>
      <c r="H3" s="307" t="s">
        <v>160</v>
      </c>
      <c r="I3" s="307" t="s">
        <v>161</v>
      </c>
      <c r="J3" s="307" t="s">
        <v>162</v>
      </c>
      <c r="K3" s="307" t="s">
        <v>163</v>
      </c>
      <c r="L3" s="308" t="s">
        <v>164</v>
      </c>
      <c r="M3" s="308" t="s">
        <v>165</v>
      </c>
      <c r="N3" s="308" t="s">
        <v>166</v>
      </c>
      <c r="O3" s="308" t="s">
        <v>167</v>
      </c>
      <c r="P3" s="308" t="s">
        <v>168</v>
      </c>
      <c r="Q3" s="308" t="s">
        <v>169</v>
      </c>
      <c r="R3" s="308" t="s">
        <v>170</v>
      </c>
      <c r="S3" s="308" t="s">
        <v>171</v>
      </c>
      <c r="T3" s="308" t="s">
        <v>172</v>
      </c>
      <c r="U3" s="308" t="s"/>
      <c r="V3" s="308" t="s"/>
      <c r="W3" s="308" t="s"/>
      <c r="X3" s="309" t="s">
        <v>91</v>
      </c>
    </row>
    <row r="4" spans="2:24" customHeight="1">
      <c r="B4" s="310" t="s"/>
      <c r="C4" s="311" t="s">
        <v>28</v>
      </c>
      <c r="D4" s="312" t="s"/>
      <c r="E4" s="311" t="s"/>
      <c r="F4" s="311" t="s"/>
      <c r="G4" s="311" t="s"/>
      <c r="H4" s="311" t="s"/>
      <c r="I4" s="311" t="s"/>
      <c r="J4" s="311" t="s"/>
      <c r="K4" s="311" t="s"/>
      <c r="L4" s="313" t="s"/>
      <c r="M4" s="313" t="s"/>
      <c r="N4" s="313" t="s"/>
      <c r="O4" s="313" t="s"/>
      <c r="P4" s="313" t="s"/>
      <c r="Q4" s="313" t="s"/>
      <c r="R4" s="313" t="s"/>
      <c r="S4" s="313" t="s"/>
      <c r="T4" s="313" t="s"/>
      <c r="U4" s="313" t="s"/>
      <c r="V4" s="313" t="s"/>
      <c r="W4" s="313" t="s"/>
      <c r="X4" s="314">
        <f>=SUM(D4:W4)</f>
        <v>0</v>
      </c>
    </row>
    <row r="5" spans="2:24" customHeight="1">
      <c r="B5" s="315" t="s"/>
      <c r="C5" s="316" t="s">
        <v>29</v>
      </c>
      <c r="D5" s="317" t="s"/>
      <c r="E5" s="316" t="s"/>
      <c r="F5" s="316" t="s"/>
      <c r="G5" s="316" t="s"/>
      <c r="H5" s="316" t="s"/>
      <c r="I5" s="316" t="s"/>
      <c r="J5" s="316" t="s"/>
      <c r="K5" s="316" t="s"/>
      <c r="L5" s="318" t="s"/>
      <c r="M5" s="318" t="s"/>
      <c r="N5" s="318" t="s"/>
      <c r="O5" s="318" t="s"/>
      <c r="P5" s="318" t="s"/>
      <c r="Q5" s="318" t="s"/>
      <c r="R5" s="318" t="s"/>
      <c r="S5" s="318" t="s"/>
      <c r="T5" s="318" t="s"/>
      <c r="U5" s="318" t="s"/>
      <c r="V5" s="318" t="s"/>
      <c r="W5" s="318" t="s"/>
      <c r="X5" s="314">
        <f>=SUM(D5:W5)</f>
        <v>0</v>
      </c>
    </row>
    <row r="6" spans="1:26" s="702" customFormat="1" customHeight="1">
      <c r="A6" s="319" t="s"/>
      <c r="B6" s="310" t="s"/>
      <c r="C6" s="311" t="s">
        <v>31</v>
      </c>
      <c r="D6" s="312" t="s"/>
      <c r="E6" s="311" t="s"/>
      <c r="F6" s="311" t="s"/>
      <c r="G6" s="311" t="s"/>
      <c r="H6" s="311" t="s"/>
      <c r="I6" s="311" t="s"/>
      <c r="J6" s="311" t="s"/>
      <c r="K6" s="311" t="s"/>
      <c r="L6" s="313" t="s"/>
      <c r="M6" s="313" t="s"/>
      <c r="N6" s="313" t="s"/>
      <c r="O6" s="313" t="s"/>
      <c r="P6" s="313" t="s"/>
      <c r="Q6" s="313" t="s"/>
      <c r="R6" s="313" t="s"/>
      <c r="S6" s="313" t="s"/>
      <c r="T6" s="313" t="s"/>
      <c r="U6" s="313" t="s"/>
      <c r="V6" s="313" t="s"/>
      <c r="W6" s="313" t="s"/>
      <c r="X6" s="314">
        <f>=SUM(D6:W6)</f>
        <v>0</v>
      </c>
      <c r="Y6" s="319" t="s"/>
      <c r="Z6" s="319" t="s"/>
    </row>
    <row r="7" spans="2:24" customHeight="1">
      <c r="B7" s="315" t="s"/>
      <c r="C7" s="316" t="s">
        <v>32</v>
      </c>
      <c r="D7" s="316" t="s"/>
      <c r="E7" s="316" t="s"/>
      <c r="F7" s="316" t="s"/>
      <c r="G7" s="316" t="s"/>
      <c r="H7" s="316" t="s"/>
      <c r="I7" s="316" t="s"/>
      <c r="J7" s="316" t="s"/>
      <c r="K7" s="316" t="s"/>
      <c r="L7" s="318" t="s"/>
      <c r="M7" s="318" t="s"/>
      <c r="N7" s="318" t="s"/>
      <c r="O7" s="318" t="s"/>
      <c r="P7" s="318" t="s"/>
      <c r="Q7" s="318" t="s"/>
      <c r="R7" s="318" t="s"/>
      <c r="S7" s="318" t="s"/>
      <c r="T7" s="318" t="s"/>
      <c r="U7" s="318" t="s"/>
      <c r="V7" s="318" t="s"/>
      <c r="W7" s="318" t="s"/>
      <c r="X7" s="314">
        <f>=SUM(D7:W7)</f>
        <v>0</v>
      </c>
    </row>
    <row r="8" spans="1:26" s="702" customFormat="1" customHeight="1">
      <c r="A8" s="319" t="s"/>
      <c r="B8" s="310" t="s"/>
      <c r="C8" s="311" t="s">
        <v>33</v>
      </c>
      <c r="D8" s="312" t="s"/>
      <c r="E8" s="311" t="s"/>
      <c r="F8" s="311" t="s"/>
      <c r="G8" s="311" t="s"/>
      <c r="H8" s="311" t="s"/>
      <c r="I8" s="311" t="s"/>
      <c r="J8" s="311" t="s"/>
      <c r="K8" s="311" t="s"/>
      <c r="L8" s="313" t="s"/>
      <c r="M8" s="313" t="s"/>
      <c r="N8" s="313" t="s"/>
      <c r="O8" s="313" t="s"/>
      <c r="P8" s="313" t="s"/>
      <c r="Q8" s="313" t="s"/>
      <c r="R8" s="313" t="s"/>
      <c r="S8" s="313" t="s"/>
      <c r="T8" s="313" t="s"/>
      <c r="U8" s="313" t="s"/>
      <c r="V8" s="313" t="s"/>
      <c r="W8" s="313" t="s"/>
      <c r="X8" s="314">
        <f>=SUM(D8:W8)</f>
        <v>0</v>
      </c>
      <c r="Y8" s="319" t="s"/>
      <c r="Z8" s="319" t="s"/>
    </row>
    <row r="9" spans="2:24" customHeight="1">
      <c r="B9" s="315" t="s"/>
      <c r="C9" s="316" t="s">
        <v>34</v>
      </c>
      <c r="D9" s="316" t="s"/>
      <c r="E9" s="316" t="s"/>
      <c r="F9" s="316" t="s"/>
      <c r="G9" s="316" t="s"/>
      <c r="H9" s="316" t="s"/>
      <c r="I9" s="316" t="s"/>
      <c r="J9" s="316" t="s"/>
      <c r="K9" s="316" t="s"/>
      <c r="L9" s="318" t="s"/>
      <c r="M9" s="318" t="s"/>
      <c r="N9" s="318" t="s"/>
      <c r="O9" s="318" t="s"/>
      <c r="P9" s="318" t="s"/>
      <c r="Q9" s="318" t="s"/>
      <c r="R9" s="318" t="s"/>
      <c r="S9" s="318" t="s"/>
      <c r="T9" s="318" t="s"/>
      <c r="U9" s="318" t="s"/>
      <c r="V9" s="318" t="s"/>
      <c r="W9" s="318" t="s"/>
      <c r="X9" s="314">
        <f>=SUM(D9:W9)</f>
        <v>0</v>
      </c>
    </row>
    <row r="10" spans="1:26" s="702" customFormat="1" customHeight="1">
      <c r="A10" s="319" t="s"/>
      <c r="B10" s="310" t="s"/>
      <c r="C10" s="311" t="s">
        <v>35</v>
      </c>
      <c r="D10" s="312" t="s"/>
      <c r="E10" s="311" t="s"/>
      <c r="F10" s="311" t="s"/>
      <c r="G10" s="311" t="s"/>
      <c r="H10" s="311" t="s"/>
      <c r="I10" s="311" t="s"/>
      <c r="J10" s="311" t="s"/>
      <c r="K10" s="311" t="s"/>
      <c r="L10" s="313" t="s"/>
      <c r="M10" s="313" t="s"/>
      <c r="N10" s="313" t="s"/>
      <c r="O10" s="313" t="s"/>
      <c r="P10" s="313" t="s"/>
      <c r="Q10" s="313" t="s"/>
      <c r="R10" s="313" t="s"/>
      <c r="S10" s="313" t="s"/>
      <c r="T10" s="313" t="s"/>
      <c r="U10" s="313" t="s"/>
      <c r="V10" s="313" t="s"/>
      <c r="W10" s="313" t="s"/>
      <c r="X10" s="314">
        <f>=SUM(D10:W10)</f>
        <v>0</v>
      </c>
      <c r="Y10" s="319" t="s"/>
      <c r="Z10" s="319" t="s"/>
    </row>
    <row r="11" spans="2:24" customHeight="1">
      <c r="B11" s="315" t="s"/>
      <c r="C11" s="316" t="s"/>
      <c r="D11" s="316" t="s"/>
      <c r="E11" s="316" t="s"/>
      <c r="F11" s="316" t="s"/>
      <c r="G11" s="316" t="s"/>
      <c r="H11" s="316" t="s"/>
      <c r="I11" s="316" t="s"/>
      <c r="J11" s="316" t="s"/>
      <c r="K11" s="316" t="s"/>
      <c r="L11" s="318" t="s"/>
      <c r="M11" s="318" t="s"/>
      <c r="N11" s="318" t="s"/>
      <c r="O11" s="318" t="s"/>
      <c r="P11" s="318" t="s"/>
      <c r="Q11" s="318" t="s"/>
      <c r="R11" s="318" t="s"/>
      <c r="S11" s="318" t="s"/>
      <c r="T11" s="318" t="s"/>
      <c r="U11" s="318" t="s"/>
      <c r="V11" s="318" t="s"/>
      <c r="W11" s="318" t="s"/>
      <c r="X11" s="314">
        <f>=SUM(D11:W11)</f>
        <v>0</v>
      </c>
    </row>
    <row r="12" spans="1:26" s="702" customFormat="1" customHeight="1">
      <c r="A12" s="319" t="s"/>
      <c r="B12" s="310" t="s"/>
      <c r="C12" s="311" t="s"/>
      <c r="D12" s="312" t="s"/>
      <c r="E12" s="311" t="s"/>
      <c r="F12" s="311" t="s"/>
      <c r="G12" s="311" t="s"/>
      <c r="H12" s="311" t="s"/>
      <c r="I12" s="311" t="s"/>
      <c r="J12" s="311" t="s"/>
      <c r="K12" s="311" t="s"/>
      <c r="L12" s="313" t="s"/>
      <c r="M12" s="313" t="s"/>
      <c r="N12" s="313" t="s"/>
      <c r="O12" s="313" t="s"/>
      <c r="P12" s="313" t="s"/>
      <c r="Q12" s="313" t="s"/>
      <c r="R12" s="313" t="s"/>
      <c r="S12" s="313" t="s"/>
      <c r="T12" s="313" t="s"/>
      <c r="U12" s="313" t="s"/>
      <c r="V12" s="313" t="s"/>
      <c r="W12" s="313" t="s"/>
      <c r="X12" s="314">
        <f>=SUM(D12:W12)</f>
        <v>0</v>
      </c>
      <c r="Y12" s="319" t="s"/>
      <c r="Z12" s="319" t="s"/>
    </row>
    <row r="13" spans="2:24" customHeight="1">
      <c r="B13" s="315" t="s"/>
      <c r="C13" s="316" t="s"/>
      <c r="D13" s="316" t="s"/>
      <c r="E13" s="316" t="s"/>
      <c r="F13" s="316" t="s"/>
      <c r="G13" s="316" t="s"/>
      <c r="H13" s="316" t="s"/>
      <c r="I13" s="316" t="s"/>
      <c r="J13" s="316" t="s"/>
      <c r="K13" s="316" t="s"/>
      <c r="L13" s="318" t="s"/>
      <c r="M13" s="318" t="s"/>
      <c r="N13" s="318" t="s"/>
      <c r="O13" s="318" t="s"/>
      <c r="P13" s="318" t="s"/>
      <c r="Q13" s="318" t="s"/>
      <c r="R13" s="318" t="s"/>
      <c r="S13" s="318" t="s"/>
      <c r="T13" s="318" t="s"/>
      <c r="U13" s="318" t="s"/>
      <c r="V13" s="318" t="s"/>
      <c r="W13" s="318" t="s"/>
      <c r="X13" s="314">
        <f>=SUM(D13:W13)</f>
        <v>0</v>
      </c>
    </row>
    <row r="14" spans="2:24" customHeight="1">
      <c r="B14" s="310" t="s"/>
      <c r="C14" s="311" t="s"/>
      <c r="D14" s="312" t="s"/>
      <c r="E14" s="311" t="s"/>
      <c r="F14" s="311" t="s"/>
      <c r="G14" s="311" t="s"/>
      <c r="H14" s="311" t="s"/>
      <c r="I14" s="311" t="s"/>
      <c r="J14" s="311" t="s"/>
      <c r="K14" s="311" t="s"/>
      <c r="L14" s="313" t="s"/>
      <c r="M14" s="313" t="s"/>
      <c r="N14" s="313" t="s"/>
      <c r="O14" s="313" t="s"/>
      <c r="P14" s="313" t="s"/>
      <c r="Q14" s="313" t="s"/>
      <c r="R14" s="313" t="s"/>
      <c r="S14" s="313" t="s"/>
      <c r="T14" s="313" t="s"/>
      <c r="U14" s="313" t="s"/>
      <c r="V14" s="313" t="s"/>
      <c r="W14" s="313" t="s"/>
      <c r="X14" s="314">
        <f>=SUM(D14:W14)</f>
        <v>0</v>
      </c>
    </row>
    <row r="15" spans="2:24" customHeight="1">
      <c r="B15" s="315" t="s"/>
      <c r="C15" s="316" t="s"/>
      <c r="D15" s="316" t="s"/>
      <c r="E15" s="316" t="s"/>
      <c r="F15" s="316" t="s"/>
      <c r="G15" s="316" t="s"/>
      <c r="H15" s="316" t="s"/>
      <c r="I15" s="316" t="s"/>
      <c r="J15" s="316" t="s"/>
      <c r="K15" s="316" t="s"/>
      <c r="L15" s="318" t="s"/>
      <c r="M15" s="318" t="s"/>
      <c r="N15" s="318" t="s"/>
      <c r="O15" s="318" t="s"/>
      <c r="P15" s="318" t="s"/>
      <c r="Q15" s="318" t="s"/>
      <c r="R15" s="318" t="s"/>
      <c r="S15" s="318" t="s"/>
      <c r="T15" s="318" t="s"/>
      <c r="U15" s="318" t="s"/>
      <c r="V15" s="318" t="s"/>
      <c r="W15" s="318" t="s"/>
      <c r="X15" s="314">
        <f>=SUM(D15:W15)</f>
        <v>0</v>
      </c>
    </row>
    <row r="16" spans="2:24" customHeight="1">
      <c r="B16" s="310" t="s"/>
      <c r="C16" s="311" t="s"/>
      <c r="D16" s="312" t="s"/>
      <c r="E16" s="311" t="s"/>
      <c r="F16" s="311" t="s"/>
      <c r="G16" s="311" t="s"/>
      <c r="H16" s="311" t="s"/>
      <c r="I16" s="311" t="s"/>
      <c r="J16" s="311" t="s"/>
      <c r="K16" s="311" t="s"/>
      <c r="L16" s="313" t="s"/>
      <c r="M16" s="313" t="s"/>
      <c r="N16" s="313" t="s"/>
      <c r="O16" s="313" t="s"/>
      <c r="P16" s="313" t="s"/>
      <c r="Q16" s="313" t="s"/>
      <c r="R16" s="313" t="s"/>
      <c r="S16" s="313" t="s"/>
      <c r="T16" s="313" t="s"/>
      <c r="U16" s="313" t="s"/>
      <c r="V16" s="313" t="s"/>
      <c r="W16" s="313" t="s"/>
      <c r="X16" s="314">
        <f>=SUM(D16:W16)</f>
        <v>0</v>
      </c>
    </row>
    <row r="17" spans="2:24" customHeight="1">
      <c r="B17" s="315" t="s"/>
      <c r="C17" s="316" t="s"/>
      <c r="D17" s="316" t="s"/>
      <c r="E17" s="316" t="s"/>
      <c r="F17" s="316" t="s"/>
      <c r="G17" s="316" t="s"/>
      <c r="H17" s="316" t="s"/>
      <c r="I17" s="316" t="s"/>
      <c r="J17" s="316" t="s"/>
      <c r="K17" s="316" t="s"/>
      <c r="L17" s="318" t="s"/>
      <c r="M17" s="318" t="s"/>
      <c r="N17" s="318" t="s"/>
      <c r="O17" s="318" t="s"/>
      <c r="P17" s="318" t="s"/>
      <c r="Q17" s="318" t="s"/>
      <c r="R17" s="318" t="s"/>
      <c r="S17" s="318" t="s"/>
      <c r="T17" s="318" t="s"/>
      <c r="U17" s="318" t="s"/>
      <c r="V17" s="318" t="s"/>
      <c r="W17" s="318" t="s"/>
      <c r="X17" s="314">
        <f>=SUM(D17:W17)</f>
        <v>0</v>
      </c>
    </row>
    <row r="18" spans="2:24" customHeight="1">
      <c r="B18" s="310" t="s"/>
      <c r="C18" s="311" t="s"/>
      <c r="D18" s="312" t="s"/>
      <c r="E18" s="311" t="s"/>
      <c r="F18" s="311" t="s"/>
      <c r="G18" s="311" t="s"/>
      <c r="H18" s="311" t="s"/>
      <c r="I18" s="311" t="s"/>
      <c r="J18" s="311" t="s"/>
      <c r="K18" s="311" t="s"/>
      <c r="L18" s="313" t="s"/>
      <c r="M18" s="313" t="s"/>
      <c r="N18" s="313" t="s"/>
      <c r="O18" s="313" t="s"/>
      <c r="P18" s="313" t="s"/>
      <c r="Q18" s="313" t="s"/>
      <c r="R18" s="313" t="s"/>
      <c r="S18" s="313" t="s"/>
      <c r="T18" s="313" t="s"/>
      <c r="U18" s="313" t="s"/>
      <c r="V18" s="313" t="s"/>
      <c r="W18" s="313" t="s"/>
      <c r="X18" s="314">
        <f>=SUM(D18:W18)</f>
        <v>0</v>
      </c>
    </row>
    <row r="19" spans="2:24" customHeight="1">
      <c r="B19" s="315" t="s"/>
      <c r="C19" s="316" t="s"/>
      <c r="D19" s="316" t="s"/>
      <c r="E19" s="316" t="s"/>
      <c r="F19" s="316" t="s"/>
      <c r="G19" s="316" t="s"/>
      <c r="H19" s="316" t="s"/>
      <c r="I19" s="316" t="s"/>
      <c r="J19" s="316" t="s"/>
      <c r="K19" s="316" t="s"/>
      <c r="L19" s="318" t="s"/>
      <c r="M19" s="318" t="s"/>
      <c r="N19" s="318" t="s"/>
      <c r="O19" s="318" t="s"/>
      <c r="P19" s="318" t="s"/>
      <c r="Q19" s="318" t="s"/>
      <c r="R19" s="318" t="s"/>
      <c r="S19" s="318" t="s"/>
      <c r="T19" s="318" t="s"/>
      <c r="U19" s="318" t="s"/>
      <c r="V19" s="318" t="s"/>
      <c r="W19" s="318" t="s"/>
      <c r="X19" s="314">
        <f>=SUM(D19:W19)</f>
        <v>0</v>
      </c>
    </row>
    <row r="20" spans="2:24" customHeight="1">
      <c r="B20" s="310" t="s"/>
      <c r="C20" s="311" t="s"/>
      <c r="D20" s="312" t="s"/>
      <c r="E20" s="311" t="s"/>
      <c r="F20" s="311" t="s"/>
      <c r="G20" s="311" t="s"/>
      <c r="H20" s="311" t="s"/>
      <c r="I20" s="311" t="s"/>
      <c r="J20" s="311" t="s"/>
      <c r="K20" s="311" t="s"/>
      <c r="L20" s="313" t="s"/>
      <c r="M20" s="313" t="s"/>
      <c r="N20" s="313" t="s"/>
      <c r="O20" s="313" t="s"/>
      <c r="P20" s="313" t="s"/>
      <c r="Q20" s="313" t="s"/>
      <c r="R20" s="313" t="s"/>
      <c r="S20" s="313" t="s"/>
      <c r="T20" s="313" t="s"/>
      <c r="U20" s="313" t="s"/>
      <c r="V20" s="313" t="s"/>
      <c r="W20" s="313" t="s"/>
      <c r="X20" s="314">
        <f>=SUM(D20:W20)</f>
        <v>0</v>
      </c>
    </row>
    <row r="21" spans="2:24" customHeight="1">
      <c r="B21" s="315" t="s"/>
      <c r="C21" s="316" t="s"/>
      <c r="D21" s="316" t="s"/>
      <c r="E21" s="316" t="s"/>
      <c r="F21" s="316" t="s"/>
      <c r="G21" s="316" t="s"/>
      <c r="H21" s="316" t="s"/>
      <c r="I21" s="316" t="s"/>
      <c r="J21" s="316" t="s"/>
      <c r="K21" s="316" t="s"/>
      <c r="L21" s="318" t="s"/>
      <c r="M21" s="318" t="s"/>
      <c r="N21" s="318" t="s"/>
      <c r="O21" s="318" t="s"/>
      <c r="P21" s="318" t="s"/>
      <c r="Q21" s="318" t="s"/>
      <c r="R21" s="318" t="s"/>
      <c r="S21" s="318" t="s"/>
      <c r="T21" s="318" t="s"/>
      <c r="U21" s="318" t="s"/>
      <c r="V21" s="318" t="s"/>
      <c r="W21" s="318" t="s"/>
      <c r="X21" s="314">
        <f>=SUM(D21:W21)</f>
        <v>0</v>
      </c>
    </row>
    <row r="22" spans="2:24" customHeight="1">
      <c r="B22" s="310" t="s"/>
      <c r="C22" s="311" t="s"/>
      <c r="D22" s="312" t="s"/>
      <c r="E22" s="311" t="s"/>
      <c r="F22" s="311" t="s"/>
      <c r="G22" s="311" t="s"/>
      <c r="H22" s="311" t="s"/>
      <c r="I22" s="311" t="s"/>
      <c r="J22" s="311" t="s"/>
      <c r="K22" s="311" t="s"/>
      <c r="L22" s="313" t="s"/>
      <c r="M22" s="313" t="s"/>
      <c r="N22" s="313" t="s"/>
      <c r="O22" s="313" t="s"/>
      <c r="P22" s="313" t="s"/>
      <c r="Q22" s="313" t="s"/>
      <c r="R22" s="313" t="s"/>
      <c r="S22" s="313" t="s"/>
      <c r="T22" s="313" t="s"/>
      <c r="U22" s="313" t="s"/>
      <c r="V22" s="313" t="s"/>
      <c r="W22" s="313" t="s"/>
      <c r="X22" s="314">
        <f>=SUM(D22:W22)</f>
        <v>0</v>
      </c>
    </row>
    <row r="23" spans="2:24" customHeight="1">
      <c r="B23" s="315" t="s"/>
      <c r="C23" s="316" t="s"/>
      <c r="D23" s="316" t="s"/>
      <c r="E23" s="316" t="s"/>
      <c r="F23" s="316" t="s"/>
      <c r="G23" s="316" t="s"/>
      <c r="H23" s="316" t="s"/>
      <c r="I23" s="316" t="s"/>
      <c r="J23" s="316" t="s"/>
      <c r="K23" s="316" t="s"/>
      <c r="L23" s="318" t="s"/>
      <c r="M23" s="318" t="s"/>
      <c r="N23" s="318" t="s"/>
      <c r="O23" s="318" t="s"/>
      <c r="P23" s="318" t="s"/>
      <c r="Q23" s="318" t="s"/>
      <c r="R23" s="318" t="s"/>
      <c r="S23" s="318" t="s"/>
      <c r="T23" s="318" t="s"/>
      <c r="U23" s="318" t="s"/>
      <c r="V23" s="318" t="s"/>
      <c r="W23" s="318" t="s"/>
      <c r="X23" s="314">
        <f>=SUM(D23:W23)</f>
        <v>0</v>
      </c>
    </row>
    <row r="24" spans="2:24" customHeight="1">
      <c r="B24" s="310" t="s"/>
      <c r="C24" s="311" t="s"/>
      <c r="D24" s="312" t="s"/>
      <c r="E24" s="311" t="s"/>
      <c r="F24" s="311" t="s"/>
      <c r="G24" s="311" t="s"/>
      <c r="H24" s="311" t="s"/>
      <c r="I24" s="311" t="s"/>
      <c r="J24" s="311" t="s"/>
      <c r="K24" s="311" t="s"/>
      <c r="L24" s="313" t="s"/>
      <c r="M24" s="313" t="s"/>
      <c r="N24" s="313" t="s"/>
      <c r="O24" s="313" t="s"/>
      <c r="P24" s="313" t="s"/>
      <c r="Q24" s="313" t="s"/>
      <c r="R24" s="313" t="s"/>
      <c r="S24" s="313" t="s"/>
      <c r="T24" s="313" t="s"/>
      <c r="U24" s="313" t="s"/>
      <c r="V24" s="313" t="s"/>
      <c r="W24" s="313" t="s"/>
      <c r="X24" s="314">
        <f>=SUM(D24:W24)</f>
        <v>0</v>
      </c>
    </row>
    <row r="25" spans="2:24" customHeight="1">
      <c r="B25" s="315" t="s"/>
      <c r="C25" s="316" t="s"/>
      <c r="D25" s="316" t="s"/>
      <c r="E25" s="316" t="s"/>
      <c r="F25" s="316" t="s"/>
      <c r="G25" s="316" t="s"/>
      <c r="H25" s="316" t="s"/>
      <c r="I25" s="316" t="s"/>
      <c r="J25" s="316" t="s"/>
      <c r="K25" s="316" t="s"/>
      <c r="L25" s="318" t="s"/>
      <c r="M25" s="318" t="s"/>
      <c r="N25" s="318" t="s"/>
      <c r="O25" s="318" t="s"/>
      <c r="P25" s="318" t="s"/>
      <c r="Q25" s="318" t="s"/>
      <c r="R25" s="318" t="s"/>
      <c r="S25" s="318" t="s"/>
      <c r="T25" s="318" t="s"/>
      <c r="U25" s="318" t="s"/>
      <c r="V25" s="318" t="s"/>
      <c r="W25" s="318" t="s"/>
      <c r="X25" s="314">
        <f>=SUM(D25:W25)</f>
        <v>0</v>
      </c>
    </row>
    <row r="26" spans="2:24" customHeight="1">
      <c r="B26" s="310" t="s"/>
      <c r="C26" s="311" t="s"/>
      <c r="D26" s="312" t="s"/>
      <c r="E26" s="311" t="s"/>
      <c r="F26" s="311" t="s"/>
      <c r="G26" s="311" t="s"/>
      <c r="H26" s="311" t="s"/>
      <c r="I26" s="311" t="s"/>
      <c r="J26" s="311" t="s"/>
      <c r="K26" s="311" t="s"/>
      <c r="L26" s="313" t="s"/>
      <c r="M26" s="313" t="s"/>
      <c r="N26" s="313" t="s"/>
      <c r="O26" s="313" t="s"/>
      <c r="P26" s="313" t="s"/>
      <c r="Q26" s="313" t="s"/>
      <c r="R26" s="313" t="s"/>
      <c r="S26" s="313" t="s"/>
      <c r="T26" s="313" t="s"/>
      <c r="U26" s="313" t="s"/>
      <c r="V26" s="313" t="s"/>
      <c r="W26" s="313" t="s"/>
      <c r="X26" s="314">
        <f>=SUM(D26:W26)</f>
        <v>0</v>
      </c>
    </row>
    <row r="27" spans="2:24" customHeight="1">
      <c r="B27" s="315" t="s"/>
      <c r="C27" s="316" t="s"/>
      <c r="D27" s="316" t="s"/>
      <c r="E27" s="316" t="s"/>
      <c r="F27" s="316" t="s"/>
      <c r="G27" s="316" t="s"/>
      <c r="H27" s="316" t="s"/>
      <c r="I27" s="316" t="s"/>
      <c r="J27" s="316" t="s"/>
      <c r="K27" s="316" t="s"/>
      <c r="L27" s="318" t="s"/>
      <c r="M27" s="318" t="s"/>
      <c r="N27" s="318" t="s"/>
      <c r="O27" s="318" t="s"/>
      <c r="P27" s="318" t="s"/>
      <c r="Q27" s="318" t="s"/>
      <c r="R27" s="318" t="s"/>
      <c r="S27" s="318" t="s"/>
      <c r="T27" s="318" t="s"/>
      <c r="U27" s="318" t="s"/>
      <c r="V27" s="318" t="s"/>
      <c r="W27" s="318" t="s"/>
      <c r="X27" s="314">
        <f>=SUM(D27:W27)</f>
        <v>0</v>
      </c>
    </row>
    <row r="28" spans="2:24" customHeight="1">
      <c r="B28" s="310" t="s"/>
      <c r="C28" s="311" t="s"/>
      <c r="D28" s="312" t="s"/>
      <c r="E28" s="311" t="s"/>
      <c r="F28" s="311" t="s"/>
      <c r="G28" s="311" t="s"/>
      <c r="H28" s="311" t="s"/>
      <c r="I28" s="311" t="s"/>
      <c r="J28" s="311" t="s"/>
      <c r="K28" s="311" t="s"/>
      <c r="L28" s="313" t="s"/>
      <c r="M28" s="313" t="s"/>
      <c r="N28" s="313" t="s"/>
      <c r="O28" s="313" t="s"/>
      <c r="P28" s="313" t="s"/>
      <c r="Q28" s="313" t="s"/>
      <c r="R28" s="313" t="s"/>
      <c r="S28" s="313" t="s"/>
      <c r="T28" s="313" t="s"/>
      <c r="U28" s="313" t="s"/>
      <c r="V28" s="313" t="s"/>
      <c r="W28" s="313" t="s"/>
      <c r="X28" s="314">
        <f>=SUM(D28:W28)</f>
        <v>0</v>
      </c>
    </row>
    <row r="29" spans="2:24" customHeight="1">
      <c r="B29" s="315" t="s"/>
      <c r="C29" s="316" t="s"/>
      <c r="D29" s="316" t="s"/>
      <c r="E29" s="316" t="s"/>
      <c r="F29" s="316" t="s"/>
      <c r="G29" s="316" t="s"/>
      <c r="H29" s="316" t="s"/>
      <c r="I29" s="316" t="s"/>
      <c r="J29" s="316" t="s"/>
      <c r="K29" s="316" t="s"/>
      <c r="L29" s="318" t="s"/>
      <c r="M29" s="318" t="s"/>
      <c r="N29" s="318" t="s"/>
      <c r="O29" s="318" t="s"/>
      <c r="P29" s="318" t="s"/>
      <c r="Q29" s="318" t="s"/>
      <c r="R29" s="318" t="s"/>
      <c r="S29" s="318" t="s"/>
      <c r="T29" s="318" t="s"/>
      <c r="U29" s="318" t="s"/>
      <c r="V29" s="318" t="s"/>
      <c r="W29" s="318" t="s"/>
      <c r="X29" s="314">
        <f>=SUM(D29:W29)</f>
        <v>0</v>
      </c>
    </row>
    <row r="30" spans="2:24" customHeight="1">
      <c r="B30" s="310" t="s"/>
      <c r="C30" s="311" t="s"/>
      <c r="D30" s="312" t="s"/>
      <c r="E30" s="311" t="s"/>
      <c r="F30" s="311" t="s"/>
      <c r="G30" s="311" t="s"/>
      <c r="H30" s="311" t="s"/>
      <c r="I30" s="311" t="s"/>
      <c r="J30" s="311" t="s"/>
      <c r="K30" s="311" t="s"/>
      <c r="L30" s="313" t="s"/>
      <c r="M30" s="313" t="s"/>
      <c r="N30" s="313" t="s"/>
      <c r="O30" s="313" t="s"/>
      <c r="P30" s="313" t="s"/>
      <c r="Q30" s="313" t="s"/>
      <c r="R30" s="313" t="s"/>
      <c r="S30" s="313" t="s"/>
      <c r="T30" s="313" t="s"/>
      <c r="U30" s="313" t="s"/>
      <c r="V30" s="313" t="s"/>
      <c r="W30" s="313" t="s"/>
      <c r="X30" s="314">
        <f>=SUM(D30:W30)</f>
        <v>0</v>
      </c>
    </row>
    <row r="31" spans="2:24" customHeight="1">
      <c r="B31" s="315" t="s"/>
      <c r="C31" s="316" t="s"/>
      <c r="D31" s="316" t="s"/>
      <c r="E31" s="316" t="s"/>
      <c r="F31" s="316" t="s"/>
      <c r="G31" s="316" t="s"/>
      <c r="H31" s="316" t="s"/>
      <c r="I31" s="316" t="s"/>
      <c r="J31" s="316" t="s"/>
      <c r="K31" s="316" t="s"/>
      <c r="L31" s="318" t="s"/>
      <c r="M31" s="318" t="s"/>
      <c r="N31" s="318" t="s"/>
      <c r="O31" s="318" t="s"/>
      <c r="P31" s="318" t="s"/>
      <c r="Q31" s="318" t="s"/>
      <c r="R31" s="318" t="s"/>
      <c r="S31" s="318" t="s"/>
      <c r="T31" s="318" t="s"/>
      <c r="U31" s="318" t="s"/>
      <c r="V31" s="318" t="s"/>
      <c r="W31" s="318" t="s"/>
      <c r="X31" s="314">
        <f>=SUM(D31:W31)</f>
        <v>0</v>
      </c>
    </row>
    <row r="32" spans="2:24" customHeight="1">
      <c r="B32" s="310" t="s"/>
      <c r="C32" s="311" t="s"/>
      <c r="D32" s="312" t="s"/>
      <c r="E32" s="311" t="s"/>
      <c r="F32" s="311" t="s"/>
      <c r="G32" s="311" t="s"/>
      <c r="H32" s="311" t="s"/>
      <c r="I32" s="311" t="s"/>
      <c r="J32" s="311" t="s"/>
      <c r="K32" s="311" t="s"/>
      <c r="L32" s="313" t="s"/>
      <c r="M32" s="313" t="s"/>
      <c r="N32" s="313" t="s"/>
      <c r="O32" s="313" t="s"/>
      <c r="P32" s="313" t="s"/>
      <c r="Q32" s="313" t="s"/>
      <c r="R32" s="313" t="s"/>
      <c r="S32" s="313" t="s"/>
      <c r="T32" s="313" t="s"/>
      <c r="U32" s="313" t="s"/>
      <c r="V32" s="313" t="s"/>
      <c r="W32" s="313" t="s"/>
      <c r="X32" s="314">
        <f>=SUM(D32:W32)</f>
        <v>0</v>
      </c>
    </row>
    <row r="33" spans="2:24" customHeight="1">
      <c r="B33" s="315" t="s"/>
      <c r="C33" s="316" t="s"/>
      <c r="D33" s="316" t="s"/>
      <c r="E33" s="316" t="s"/>
      <c r="F33" s="316" t="s"/>
      <c r="G33" s="316" t="s"/>
      <c r="H33" s="316" t="s"/>
      <c r="I33" s="316" t="s"/>
      <c r="J33" s="316" t="s"/>
      <c r="K33" s="316" t="s"/>
      <c r="L33" s="318" t="s"/>
      <c r="M33" s="318" t="s"/>
      <c r="N33" s="318" t="s"/>
      <c r="O33" s="318" t="s"/>
      <c r="P33" s="318" t="s"/>
      <c r="Q33" s="318" t="s"/>
      <c r="R33" s="318" t="s"/>
      <c r="S33" s="318" t="s"/>
      <c r="T33" s="318" t="s"/>
      <c r="U33" s="318" t="s"/>
      <c r="V33" s="318" t="s"/>
      <c r="W33" s="318" t="s"/>
      <c r="X33" s="314">
        <f>=SUM(D33:W33)</f>
        <v>0</v>
      </c>
    </row>
    <row r="34" spans="2:24" customHeight="1">
      <c r="B34" s="310" t="s"/>
      <c r="C34" s="311" t="s"/>
      <c r="D34" s="312" t="s"/>
      <c r="E34" s="311" t="s"/>
      <c r="F34" s="311" t="s"/>
      <c r="G34" s="311" t="s"/>
      <c r="H34" s="311" t="s"/>
      <c r="I34" s="311" t="s"/>
      <c r="J34" s="311" t="s"/>
      <c r="K34" s="311" t="s"/>
      <c r="L34" s="313" t="s"/>
      <c r="M34" s="313" t="s"/>
      <c r="N34" s="313" t="s"/>
      <c r="O34" s="313" t="s"/>
      <c r="P34" s="313" t="s"/>
      <c r="Q34" s="313" t="s"/>
      <c r="R34" s="313" t="s"/>
      <c r="S34" s="313" t="s"/>
      <c r="T34" s="313" t="s"/>
      <c r="U34" s="313" t="s"/>
      <c r="V34" s="313" t="s"/>
      <c r="W34" s="313" t="s"/>
      <c r="X34" s="314">
        <f>=SUM(D34:W34)</f>
        <v>0</v>
      </c>
    </row>
    <row r="35" spans="2:24" customHeight="1">
      <c r="B35" s="315" t="s"/>
      <c r="C35" s="316" t="s"/>
      <c r="D35" s="316" t="s"/>
      <c r="E35" s="316" t="s"/>
      <c r="F35" s="316" t="s"/>
      <c r="G35" s="316" t="s"/>
      <c r="H35" s="316" t="s"/>
      <c r="I35" s="316" t="s"/>
      <c r="J35" s="316" t="s"/>
      <c r="K35" s="316" t="s"/>
      <c r="L35" s="318" t="s"/>
      <c r="M35" s="318" t="s"/>
      <c r="N35" s="318" t="s"/>
      <c r="O35" s="318" t="s"/>
      <c r="P35" s="318" t="s"/>
      <c r="Q35" s="318" t="s"/>
      <c r="R35" s="318" t="s"/>
      <c r="S35" s="318" t="s"/>
      <c r="T35" s="318" t="s"/>
      <c r="U35" s="318" t="s"/>
      <c r="V35" s="318" t="s"/>
      <c r="W35" s="318" t="s"/>
      <c r="X35" s="314">
        <f>=SUM(D35:W35)</f>
        <v>0</v>
      </c>
    </row>
    <row r="36" spans="2:24" customHeight="1">
      <c r="B36" s="310" t="s"/>
      <c r="C36" s="311" t="s"/>
      <c r="D36" s="312" t="s"/>
      <c r="E36" s="311" t="s"/>
      <c r="F36" s="311" t="s"/>
      <c r="G36" s="311" t="s"/>
      <c r="H36" s="311" t="s"/>
      <c r="I36" s="311" t="s"/>
      <c r="J36" s="311" t="s"/>
      <c r="K36" s="311" t="s"/>
      <c r="L36" s="313" t="s"/>
      <c r="M36" s="313" t="s"/>
      <c r="N36" s="313" t="s"/>
      <c r="O36" s="313" t="s"/>
      <c r="P36" s="313" t="s"/>
      <c r="Q36" s="313" t="s"/>
      <c r="R36" s="313" t="s"/>
      <c r="S36" s="313" t="s"/>
      <c r="T36" s="313" t="s"/>
      <c r="U36" s="313" t="s"/>
      <c r="V36" s="313" t="s"/>
      <c r="W36" s="313" t="s"/>
      <c r="X36" s="314">
        <f>=SUM(D36:W36)</f>
        <v>0</v>
      </c>
    </row>
    <row r="37" spans="2:24" customHeight="1">
      <c r="B37" s="315" t="s"/>
      <c r="C37" s="316" t="s"/>
      <c r="D37" s="316" t="s"/>
      <c r="E37" s="316" t="s"/>
      <c r="F37" s="316" t="s"/>
      <c r="G37" s="316" t="s"/>
      <c r="H37" s="316" t="s"/>
      <c r="I37" s="316" t="s"/>
      <c r="J37" s="316" t="s"/>
      <c r="K37" s="316" t="s"/>
      <c r="L37" s="318" t="s"/>
      <c r="M37" s="318" t="s"/>
      <c r="N37" s="318" t="s"/>
      <c r="O37" s="318" t="s"/>
      <c r="P37" s="318" t="s"/>
      <c r="Q37" s="318" t="s"/>
      <c r="R37" s="318" t="s"/>
      <c r="S37" s="318" t="s"/>
      <c r="T37" s="318" t="s"/>
      <c r="U37" s="318" t="s"/>
      <c r="V37" s="318" t="s"/>
      <c r="W37" s="318" t="s"/>
      <c r="X37" s="314">
        <f>=SUM(D37:W37)</f>
        <v>0</v>
      </c>
    </row>
    <row r="38" spans="2:24" customHeight="1">
      <c r="B38" s="310" t="s"/>
      <c r="C38" s="311" t="s"/>
      <c r="D38" s="312" t="s"/>
      <c r="E38" s="311" t="s"/>
      <c r="F38" s="311" t="s"/>
      <c r="G38" s="311" t="s"/>
      <c r="H38" s="311" t="s"/>
      <c r="I38" s="311" t="s"/>
      <c r="J38" s="311" t="s"/>
      <c r="K38" s="311" t="s"/>
      <c r="L38" s="313" t="s"/>
      <c r="M38" s="313" t="s"/>
      <c r="N38" s="313" t="s"/>
      <c r="O38" s="313" t="s"/>
      <c r="P38" s="313" t="s"/>
      <c r="Q38" s="313" t="s"/>
      <c r="R38" s="313" t="s"/>
      <c r="S38" s="313" t="s"/>
      <c r="T38" s="313" t="s"/>
      <c r="U38" s="313" t="s"/>
      <c r="V38" s="313" t="s"/>
      <c r="W38" s="313" t="s"/>
      <c r="X38" s="314">
        <f>=SUM(D38:W38)</f>
        <v>0</v>
      </c>
    </row>
    <row r="39" spans="2:24" customHeight="1">
      <c r="B39" s="315" t="s"/>
      <c r="C39" s="316" t="s"/>
      <c r="D39" s="316" t="s"/>
      <c r="E39" s="316" t="s"/>
      <c r="F39" s="316" t="s"/>
      <c r="G39" s="316" t="s"/>
      <c r="H39" s="316" t="s"/>
      <c r="I39" s="316" t="s"/>
      <c r="J39" s="316" t="s"/>
      <c r="K39" s="316" t="s"/>
      <c r="L39" s="318" t="s"/>
      <c r="M39" s="318" t="s"/>
      <c r="N39" s="318" t="s"/>
      <c r="O39" s="318" t="s"/>
      <c r="P39" s="318" t="s"/>
      <c r="Q39" s="318" t="s"/>
      <c r="R39" s="318" t="s"/>
      <c r="S39" s="318" t="s"/>
      <c r="T39" s="318" t="s"/>
      <c r="U39" s="318" t="s"/>
      <c r="V39" s="318" t="s"/>
      <c r="W39" s="318" t="s"/>
      <c r="X39" s="314">
        <f>=SUM(D39+E39+F39+G39+H39+I39+J39+K39+L39+M39)</f>
        <v>0</v>
      </c>
    </row>
    <row r="40" spans="2:24" s="701" customFormat="1" customHeight="1">
      <c r="B40" s="310" t="s"/>
      <c r="C40" s="311" t="s"/>
      <c r="D40" s="312" t="s"/>
      <c r="E40" s="311" t="s"/>
      <c r="F40" s="311" t="s"/>
      <c r="G40" s="311" t="s"/>
      <c r="H40" s="311" t="s"/>
      <c r="I40" s="311" t="s"/>
      <c r="J40" s="311" t="s"/>
      <c r="K40" s="311" t="s"/>
      <c r="L40" s="313" t="s"/>
      <c r="M40" s="313" t="s"/>
      <c r="N40" s="313" t="s"/>
      <c r="O40" s="313" t="s"/>
      <c r="P40" s="313" t="s"/>
      <c r="Q40" s="313" t="s"/>
      <c r="R40" s="313" t="s"/>
      <c r="S40" s="313" t="s"/>
      <c r="T40" s="313" t="s"/>
      <c r="U40" s="313" t="s"/>
      <c r="V40" s="313" t="s"/>
      <c r="W40" s="313" t="s">
        <v>91</v>
      </c>
      <c r="X40" s="320">
        <f>=SUM(X4:X39)</f>
        <v>0</v>
      </c>
    </row>
    <row r="41" spans="2:23" s="701" customFormat="1" customHeight="1">
      <c r="B41" s="315" t="s"/>
      <c r="C41" s="316" t="s"/>
      <c r="D41" s="316" t="s"/>
      <c r="E41" s="316" t="s"/>
      <c r="F41" s="316" t="s"/>
      <c r="G41" s="316" t="s"/>
      <c r="H41" s="316" t="s"/>
      <c r="I41" s="316" t="s"/>
      <c r="J41" s="316" t="s"/>
      <c r="K41" s="316" t="s"/>
      <c r="L41" s="318" t="s"/>
      <c r="M41" s="318" t="s"/>
      <c r="N41" s="318" t="s"/>
      <c r="O41" s="318" t="s"/>
      <c r="P41" s="318" t="s"/>
      <c r="Q41" s="318" t="s"/>
      <c r="R41" s="318" t="s"/>
      <c r="S41" s="318" t="s"/>
      <c r="T41" s="318" t="s"/>
      <c r="U41" s="318" t="s"/>
      <c r="V41" s="318" t="s"/>
      <c r="W41" s="318" t="s"/>
    </row>
    <row r="42" spans="2:23" s="701" customFormat="1" customHeight="1">
      <c r="B42" s="310" t="s"/>
      <c r="C42" s="311" t="s"/>
      <c r="D42" s="312" t="s"/>
      <c r="E42" s="311" t="s"/>
      <c r="F42" s="311" t="s"/>
      <c r="G42" s="311" t="s"/>
      <c r="H42" s="311" t="s"/>
      <c r="I42" s="311" t="s"/>
      <c r="J42" s="311" t="s"/>
      <c r="K42" s="311" t="s"/>
      <c r="L42" s="313" t="s"/>
      <c r="M42" s="313" t="s"/>
      <c r="N42" s="313" t="s"/>
      <c r="O42" s="313" t="s"/>
      <c r="P42" s="313" t="s"/>
      <c r="Q42" s="313" t="s"/>
      <c r="R42" s="313" t="s"/>
      <c r="S42" s="313" t="s"/>
      <c r="T42" s="313" t="s"/>
      <c r="U42" s="313" t="s"/>
      <c r="V42" s="313" t="s"/>
      <c r="W42" s="313" t="s"/>
    </row>
    <row r="43" spans="2:23" customHeight="1">
      <c r="B43" s="315" t="s"/>
      <c r="C43" s="316" t="s"/>
      <c r="D43" s="316" t="s"/>
      <c r="E43" s="316" t="s"/>
      <c r="F43" s="316" t="s"/>
      <c r="G43" s="316" t="s"/>
      <c r="H43" s="316" t="s"/>
      <c r="I43" s="316" t="s"/>
      <c r="J43" s="316" t="s"/>
      <c r="K43" s="316" t="s"/>
      <c r="L43" s="318" t="s"/>
      <c r="M43" s="318" t="s"/>
      <c r="N43" s="318" t="s"/>
      <c r="O43" s="318" t="s"/>
      <c r="P43" s="318" t="s"/>
      <c r="Q43" s="318" t="s"/>
      <c r="R43" s="318" t="s"/>
      <c r="S43" s="318" t="s"/>
      <c r="T43" s="318" t="s"/>
      <c r="U43" s="318" t="s"/>
      <c r="V43" s="318" t="s"/>
      <c r="W43" s="318" t="s"/>
    </row>
    <row r="44" spans="2:23" customHeight="1">
      <c r="B44" s="310" t="s"/>
      <c r="C44" s="311" t="s"/>
      <c r="D44" s="312" t="s"/>
      <c r="E44" s="311" t="s"/>
      <c r="F44" s="311" t="s"/>
      <c r="G44" s="311" t="s"/>
      <c r="H44" s="311" t="s"/>
      <c r="I44" s="311" t="s"/>
      <c r="J44" s="311" t="s"/>
      <c r="K44" s="311" t="s"/>
      <c r="L44" s="313" t="s"/>
      <c r="M44" s="313" t="s"/>
      <c r="N44" s="313" t="s"/>
      <c r="O44" s="313" t="s"/>
      <c r="P44" s="313" t="s"/>
      <c r="Q44" s="313" t="s"/>
      <c r="R44" s="313" t="s"/>
      <c r="S44" s="313" t="s"/>
      <c r="T44" s="313" t="s"/>
      <c r="U44" s="313" t="s"/>
      <c r="V44" s="313" t="s"/>
      <c r="W44" s="313" t="s"/>
    </row>
    <row r="45" spans="2:23" customHeight="1">
      <c r="B45" s="315" t="s"/>
      <c r="C45" s="316" t="s"/>
      <c r="D45" s="316" t="s"/>
      <c r="E45" s="316" t="s"/>
      <c r="F45" s="316" t="s"/>
      <c r="G45" s="316" t="s"/>
      <c r="H45" s="316" t="s"/>
      <c r="I45" s="316" t="s"/>
      <c r="J45" s="316" t="s"/>
      <c r="K45" s="316" t="s"/>
      <c r="L45" s="318" t="s"/>
      <c r="M45" s="318" t="s"/>
      <c r="N45" s="318" t="s"/>
      <c r="O45" s="318" t="s"/>
      <c r="P45" s="318" t="s"/>
      <c r="Q45" s="318" t="s"/>
      <c r="R45" s="318" t="s"/>
      <c r="S45" s="318" t="s"/>
      <c r="T45" s="318" t="s"/>
      <c r="U45" s="318" t="s"/>
      <c r="V45" s="318" t="s"/>
      <c r="W45" s="318" t="s"/>
    </row>
    <row r="46" spans="2:23" customHeight="1">
      <c r="B46" s="310" t="s"/>
      <c r="C46" s="311" t="s"/>
      <c r="D46" s="312" t="s"/>
      <c r="E46" s="311" t="s"/>
      <c r="F46" s="311" t="s"/>
      <c r="G46" s="311" t="s"/>
      <c r="H46" s="311" t="s"/>
      <c r="I46" s="311" t="s"/>
      <c r="J46" s="311" t="s"/>
      <c r="K46" s="311" t="s"/>
      <c r="L46" s="313" t="s"/>
      <c r="M46" s="313" t="s"/>
      <c r="N46" s="313" t="s"/>
      <c r="O46" s="313" t="s"/>
      <c r="P46" s="313" t="s"/>
      <c r="Q46" s="313" t="s"/>
      <c r="R46" s="313" t="s"/>
      <c r="S46" s="313" t="s"/>
      <c r="T46" s="313" t="s"/>
      <c r="U46" s="313" t="s"/>
      <c r="V46" s="313" t="s"/>
      <c r="W46" s="313" t="s"/>
    </row>
    <row r="47" spans="2:23" customHeight="1">
      <c r="B47" s="315" t="s"/>
      <c r="C47" s="316" t="s"/>
      <c r="D47" s="316" t="s"/>
      <c r="E47" s="316" t="s"/>
      <c r="F47" s="316" t="s"/>
      <c r="G47" s="316" t="s"/>
      <c r="H47" s="316" t="s"/>
      <c r="I47" s="316" t="s"/>
      <c r="J47" s="316" t="s"/>
      <c r="K47" s="316" t="s"/>
      <c r="L47" s="318" t="s"/>
      <c r="M47" s="318" t="s"/>
      <c r="N47" s="318" t="s"/>
      <c r="O47" s="318" t="s"/>
      <c r="P47" s="318" t="s"/>
      <c r="Q47" s="318" t="s"/>
      <c r="R47" s="318" t="s"/>
      <c r="S47" s="318" t="s"/>
      <c r="T47" s="318" t="s"/>
      <c r="U47" s="318" t="s"/>
      <c r="V47" s="318" t="s"/>
      <c r="W47" s="318" t="s"/>
    </row>
    <row r="48" spans="2:23" customHeight="1">
      <c r="B48" s="310" t="s"/>
      <c r="C48" s="311" t="s"/>
      <c r="D48" s="312" t="s"/>
      <c r="E48" s="311" t="s"/>
      <c r="F48" s="311" t="s"/>
      <c r="G48" s="311" t="s"/>
      <c r="H48" s="311" t="s"/>
      <c r="I48" s="311" t="s"/>
      <c r="J48" s="311" t="s"/>
      <c r="K48" s="311" t="s"/>
      <c r="L48" s="313" t="s"/>
      <c r="M48" s="313" t="s"/>
      <c r="N48" s="313" t="s"/>
      <c r="O48" s="313" t="s"/>
      <c r="P48" s="313" t="s"/>
      <c r="Q48" s="313" t="s"/>
      <c r="R48" s="313" t="s"/>
      <c r="S48" s="313" t="s"/>
      <c r="T48" s="313" t="s"/>
      <c r="U48" s="313" t="s"/>
      <c r="V48" s="313" t="s"/>
      <c r="W48" s="313" t="s"/>
    </row>
    <row r="49" spans="2:23" customHeight="1">
      <c r="B49" s="315" t="s"/>
      <c r="C49" s="316" t="s"/>
      <c r="D49" s="316" t="s"/>
      <c r="E49" s="316" t="s"/>
      <c r="F49" s="316" t="s"/>
      <c r="G49" s="316" t="s"/>
      <c r="H49" s="316" t="s"/>
      <c r="I49" s="316" t="s"/>
      <c r="J49" s="316" t="s"/>
      <c r="K49" s="316" t="s"/>
      <c r="L49" s="318" t="s"/>
      <c r="M49" s="318" t="s"/>
      <c r="N49" s="318" t="s"/>
      <c r="O49" s="318" t="s"/>
      <c r="P49" s="318" t="s"/>
      <c r="Q49" s="318" t="s"/>
      <c r="R49" s="318" t="s"/>
      <c r="S49" s="318" t="s"/>
      <c r="T49" s="318" t="s"/>
      <c r="U49" s="318" t="s"/>
      <c r="V49" s="318" t="s"/>
      <c r="W49" s="318" t="s"/>
    </row>
    <row r="50" spans="2:23" customHeight="1">
      <c r="B50" s="310" t="s"/>
      <c r="C50" s="311" t="s"/>
      <c r="D50" s="312" t="s"/>
      <c r="E50" s="311" t="s"/>
      <c r="F50" s="311" t="s"/>
      <c r="G50" s="311" t="s"/>
      <c r="H50" s="311" t="s"/>
      <c r="I50" s="311" t="s"/>
      <c r="J50" s="311" t="s"/>
      <c r="K50" s="311" t="s"/>
      <c r="L50" s="313" t="s"/>
      <c r="M50" s="313" t="s"/>
      <c r="N50" s="313" t="s"/>
      <c r="O50" s="313" t="s"/>
      <c r="P50" s="313" t="s"/>
      <c r="Q50" s="313" t="s"/>
      <c r="R50" s="313" t="s"/>
      <c r="S50" s="313" t="s"/>
      <c r="T50" s="313" t="s"/>
      <c r="U50" s="313" t="s"/>
      <c r="V50" s="313" t="s"/>
      <c r="W50" s="313" t="s"/>
    </row>
    <row r="51" spans="2:23" customHeight="1">
      <c r="B51" s="315" t="s"/>
      <c r="C51" s="316" t="s"/>
      <c r="D51" s="316" t="s"/>
      <c r="E51" s="316" t="s"/>
      <c r="F51" s="316" t="s"/>
      <c r="G51" s="316" t="s"/>
      <c r="H51" s="316" t="s"/>
      <c r="I51" s="316" t="s"/>
      <c r="J51" s="316" t="s"/>
      <c r="K51" s="316" t="s"/>
      <c r="L51" s="318" t="s"/>
      <c r="M51" s="318" t="s"/>
      <c r="N51" s="318" t="s"/>
      <c r="O51" s="318" t="s"/>
      <c r="P51" s="318" t="s"/>
      <c r="Q51" s="318" t="s"/>
      <c r="R51" s="318" t="s"/>
      <c r="S51" s="318" t="s"/>
      <c r="T51" s="318" t="s"/>
      <c r="U51" s="318" t="s"/>
      <c r="V51" s="318" t="s"/>
      <c r="W51" s="318" t="s"/>
    </row>
    <row r="52" spans="2:23" customHeight="1">
      <c r="B52" s="310" t="s"/>
      <c r="C52" s="311" t="s"/>
      <c r="D52" s="312" t="s"/>
      <c r="E52" s="311" t="s"/>
      <c r="F52" s="311" t="s"/>
      <c r="G52" s="311" t="s"/>
      <c r="H52" s="311" t="s"/>
      <c r="I52" s="311" t="s"/>
      <c r="J52" s="311" t="s"/>
      <c r="K52" s="311" t="s"/>
      <c r="L52" s="313" t="s"/>
      <c r="M52" s="313" t="s"/>
      <c r="N52" s="313" t="s"/>
      <c r="O52" s="313" t="s"/>
      <c r="P52" s="313" t="s"/>
      <c r="Q52" s="313" t="s"/>
      <c r="R52" s="313" t="s"/>
      <c r="S52" s="313" t="s"/>
      <c r="T52" s="313" t="s"/>
      <c r="U52" s="313" t="s"/>
      <c r="V52" s="313" t="s"/>
      <c r="W52" s="313" t="s"/>
    </row>
    <row r="53" spans="2:23" customHeight="1">
      <c r="B53" s="315" t="s"/>
      <c r="C53" s="316" t="s"/>
      <c r="D53" s="316" t="s"/>
      <c r="E53" s="316" t="s"/>
      <c r="F53" s="316" t="s"/>
      <c r="G53" s="316" t="s"/>
      <c r="H53" s="316" t="s"/>
      <c r="I53" s="316" t="s"/>
      <c r="J53" s="316" t="s"/>
      <c r="K53" s="316" t="s"/>
      <c r="L53" s="318" t="s"/>
      <c r="M53" s="318" t="s"/>
      <c r="N53" s="318" t="s"/>
      <c r="O53" s="318" t="s"/>
      <c r="P53" s="318" t="s"/>
      <c r="Q53" s="318" t="s"/>
      <c r="R53" s="318" t="s"/>
      <c r="S53" s="318" t="s"/>
      <c r="T53" s="318" t="s"/>
      <c r="U53" s="318" t="s"/>
      <c r="V53" s="318" t="s"/>
      <c r="W53" s="318" t="s"/>
    </row>
    <row r="54" spans="2:23" customHeight="1">
      <c r="B54" s="310" t="s"/>
      <c r="C54" s="311" t="s"/>
      <c r="D54" s="312" t="s"/>
      <c r="E54" s="311" t="s"/>
      <c r="F54" s="311" t="s"/>
      <c r="G54" s="311" t="s"/>
      <c r="H54" s="311" t="s"/>
      <c r="I54" s="311" t="s"/>
      <c r="J54" s="311" t="s"/>
      <c r="K54" s="311" t="s"/>
      <c r="L54" s="313" t="s"/>
      <c r="M54" s="313" t="s"/>
      <c r="N54" s="313" t="s"/>
      <c r="O54" s="313" t="s"/>
      <c r="P54" s="313" t="s"/>
      <c r="Q54" s="313" t="s"/>
      <c r="R54" s="313" t="s"/>
      <c r="S54" s="313" t="s"/>
      <c r="T54" s="313" t="s"/>
      <c r="U54" s="313" t="s"/>
      <c r="V54" s="313" t="s"/>
      <c r="W54" s="313" t="s"/>
    </row>
    <row r="55" spans="2:23" customHeight="1">
      <c r="B55" s="315" t="s"/>
      <c r="C55" s="316" t="s"/>
      <c r="D55" s="316" t="s"/>
      <c r="E55" s="316" t="s"/>
      <c r="F55" s="316" t="s"/>
      <c r="G55" s="316" t="s"/>
      <c r="H55" s="316" t="s"/>
      <c r="I55" s="316" t="s"/>
      <c r="J55" s="316" t="s"/>
      <c r="K55" s="316" t="s"/>
      <c r="L55" s="318" t="s"/>
      <c r="M55" s="318" t="s"/>
      <c r="N55" s="318" t="s"/>
      <c r="O55" s="318" t="s"/>
      <c r="P55" s="318" t="s"/>
      <c r="Q55" s="318" t="s"/>
      <c r="R55" s="318" t="s"/>
      <c r="S55" s="318" t="s"/>
      <c r="T55" s="318" t="s"/>
      <c r="U55" s="318" t="s"/>
      <c r="V55" s="318" t="s"/>
      <c r="W55" s="318" t="s"/>
    </row>
    <row r="56" spans="2:23" customHeight="1">
      <c r="B56" s="310" t="s"/>
      <c r="C56" s="311" t="s"/>
      <c r="D56" s="312" t="s"/>
      <c r="E56" s="311" t="s"/>
      <c r="F56" s="311" t="s"/>
      <c r="G56" s="311" t="s"/>
      <c r="H56" s="311" t="s"/>
      <c r="I56" s="311" t="s"/>
      <c r="J56" s="311" t="s"/>
      <c r="K56" s="311" t="s"/>
      <c r="L56" s="313" t="s"/>
      <c r="M56" s="313" t="s"/>
      <c r="N56" s="313" t="s"/>
      <c r="O56" s="313" t="s"/>
      <c r="P56" s="313" t="s"/>
      <c r="Q56" s="313" t="s"/>
      <c r="R56" s="313" t="s"/>
      <c r="S56" s="313" t="s"/>
      <c r="T56" s="313" t="s"/>
      <c r="U56" s="313" t="s"/>
      <c r="V56" s="313" t="s"/>
      <c r="W56" s="313" t="s"/>
    </row>
    <row r="57" spans="2:23" customHeight="1">
      <c r="B57" s="315" t="s"/>
      <c r="C57" s="316" t="s"/>
      <c r="D57" s="316" t="s"/>
      <c r="E57" s="316" t="s"/>
      <c r="F57" s="316" t="s"/>
      <c r="G57" s="316" t="s"/>
      <c r="H57" s="316" t="s"/>
      <c r="I57" s="316" t="s"/>
      <c r="J57" s="316" t="s"/>
      <c r="K57" s="316" t="s"/>
      <c r="L57" s="318" t="s"/>
      <c r="M57" s="318" t="s"/>
      <c r="N57" s="318" t="s"/>
      <c r="O57" s="318" t="s"/>
      <c r="P57" s="318" t="s"/>
      <c r="Q57" s="318" t="s"/>
      <c r="R57" s="318" t="s"/>
      <c r="S57" s="318" t="s"/>
      <c r="T57" s="318" t="s"/>
      <c r="U57" s="318" t="s"/>
      <c r="V57" s="318" t="s"/>
      <c r="W57" s="318" t="s"/>
    </row>
    <row r="58" spans="2:23" customHeight="1">
      <c r="B58" s="310" t="s"/>
      <c r="C58" s="311" t="s"/>
      <c r="D58" s="312" t="s"/>
      <c r="E58" s="311" t="s"/>
      <c r="F58" s="311" t="s"/>
      <c r="G58" s="311" t="s"/>
      <c r="H58" s="311" t="s"/>
      <c r="I58" s="311" t="s"/>
      <c r="J58" s="311" t="s"/>
      <c r="K58" s="311" t="s"/>
      <c r="L58" s="313" t="s"/>
      <c r="M58" s="313" t="s"/>
      <c r="N58" s="313" t="s"/>
      <c r="O58" s="313" t="s"/>
      <c r="P58" s="313" t="s"/>
      <c r="Q58" s="313" t="s"/>
      <c r="R58" s="313" t="s"/>
      <c r="S58" s="313" t="s"/>
      <c r="T58" s="313" t="s"/>
      <c r="U58" s="313" t="s"/>
      <c r="V58" s="313" t="s"/>
      <c r="W58" s="313" t="s"/>
    </row>
    <row r="59" spans="2:23" customHeight="1">
      <c r="B59" s="315" t="s"/>
      <c r="C59" s="316" t="s"/>
      <c r="D59" s="316" t="s"/>
      <c r="E59" s="316" t="s"/>
      <c r="F59" s="316" t="s"/>
      <c r="G59" s="316" t="s"/>
      <c r="H59" s="316" t="s"/>
      <c r="I59" s="316" t="s"/>
      <c r="J59" s="316" t="s"/>
      <c r="K59" s="316" t="s"/>
      <c r="L59" s="318" t="s"/>
      <c r="M59" s="318" t="s"/>
      <c r="N59" s="318" t="s"/>
      <c r="O59" s="318" t="s"/>
      <c r="P59" s="318" t="s"/>
      <c r="Q59" s="318" t="s"/>
      <c r="R59" s="318" t="s"/>
      <c r="S59" s="318" t="s"/>
      <c r="T59" s="318" t="s"/>
      <c r="U59" s="318" t="s"/>
      <c r="V59" s="318" t="s"/>
      <c r="W59" s="318" t="s"/>
    </row>
    <row r="60" spans="2:23" customHeight="1">
      <c r="B60" s="310" t="s"/>
      <c r="C60" s="311" t="s"/>
      <c r="D60" s="312" t="s"/>
      <c r="E60" s="311" t="s"/>
      <c r="F60" s="311" t="s"/>
      <c r="G60" s="311" t="s"/>
      <c r="H60" s="311" t="s"/>
      <c r="I60" s="311" t="s"/>
      <c r="J60" s="311" t="s"/>
      <c r="K60" s="311" t="s"/>
      <c r="L60" s="313" t="s"/>
      <c r="M60" s="313" t="s"/>
      <c r="N60" s="313" t="s"/>
      <c r="O60" s="313" t="s"/>
      <c r="P60" s="313" t="s"/>
      <c r="Q60" s="313" t="s"/>
      <c r="R60" s="313" t="s"/>
      <c r="S60" s="313" t="s"/>
      <c r="T60" s="313" t="s"/>
      <c r="U60" s="313" t="s"/>
      <c r="V60" s="313" t="s"/>
      <c r="W60" s="313" t="s"/>
    </row>
    <row r="61" spans="2:23" customHeight="1">
      <c r="B61" s="315" t="s"/>
      <c r="C61" s="316" t="s"/>
      <c r="D61" s="316" t="s"/>
      <c r="E61" s="316" t="s"/>
      <c r="F61" s="316" t="s"/>
      <c r="G61" s="316" t="s"/>
      <c r="H61" s="316" t="s"/>
      <c r="I61" s="316" t="s"/>
      <c r="J61" s="316" t="s"/>
      <c r="K61" s="316" t="s"/>
      <c r="L61" s="318" t="s"/>
      <c r="M61" s="318" t="s"/>
      <c r="N61" s="318" t="s"/>
      <c r="O61" s="318" t="s"/>
      <c r="P61" s="318" t="s"/>
      <c r="Q61" s="318" t="s"/>
      <c r="R61" s="318" t="s"/>
      <c r="S61" s="318" t="s"/>
      <c r="T61" s="318" t="s"/>
      <c r="U61" s="318" t="s"/>
      <c r="V61" s="318" t="s"/>
      <c r="W61" s="318" t="s"/>
    </row>
    <row r="62" spans="2:23" customHeight="1">
      <c r="B62" s="310" t="s"/>
      <c r="C62" s="311" t="s"/>
      <c r="D62" s="312" t="s"/>
      <c r="E62" s="311" t="s"/>
      <c r="F62" s="311" t="s"/>
      <c r="G62" s="311" t="s"/>
      <c r="H62" s="311" t="s"/>
      <c r="I62" s="311" t="s"/>
      <c r="J62" s="311" t="s"/>
      <c r="K62" s="311" t="s"/>
      <c r="L62" s="313" t="s"/>
      <c r="M62" s="313" t="s"/>
      <c r="N62" s="313" t="s"/>
      <c r="O62" s="313" t="s"/>
      <c r="P62" s="313" t="s"/>
      <c r="Q62" s="313" t="s"/>
      <c r="R62" s="313" t="s"/>
      <c r="S62" s="313" t="s"/>
      <c r="T62" s="313" t="s"/>
      <c r="U62" s="313" t="s"/>
      <c r="V62" s="313" t="s"/>
      <c r="W62" s="313" t="s"/>
    </row>
    <row r="63" spans="2:23" customHeight="1">
      <c r="B63" s="315" t="s"/>
      <c r="C63" s="316" t="s"/>
      <c r="D63" s="316" t="s"/>
      <c r="E63" s="316" t="s"/>
      <c r="F63" s="316" t="s"/>
      <c r="G63" s="316" t="s"/>
      <c r="H63" s="316" t="s"/>
      <c r="I63" s="316" t="s"/>
      <c r="J63" s="316" t="s"/>
      <c r="K63" s="316" t="s"/>
      <c r="L63" s="318" t="s"/>
      <c r="M63" s="318" t="s"/>
      <c r="N63" s="318" t="s"/>
      <c r="O63" s="318" t="s"/>
      <c r="P63" s="318" t="s"/>
      <c r="Q63" s="318" t="s"/>
      <c r="R63" s="318" t="s"/>
      <c r="S63" s="318" t="s"/>
      <c r="T63" s="318" t="s"/>
      <c r="U63" s="318" t="s"/>
      <c r="V63" s="318" t="s"/>
      <c r="W63" s="318" t="s"/>
    </row>
    <row r="64" spans="2:23" customHeight="1">
      <c r="B64" s="310" t="s"/>
      <c r="C64" s="311" t="s"/>
      <c r="D64" s="312" t="s"/>
      <c r="E64" s="311" t="s"/>
      <c r="F64" s="311" t="s"/>
      <c r="G64" s="311" t="s"/>
      <c r="H64" s="311" t="s"/>
      <c r="I64" s="311" t="s"/>
      <c r="J64" s="311" t="s"/>
      <c r="K64" s="311" t="s"/>
      <c r="L64" s="313" t="s"/>
      <c r="M64" s="313" t="s"/>
      <c r="N64" s="313" t="s"/>
      <c r="O64" s="313" t="s"/>
      <c r="P64" s="313" t="s"/>
      <c r="Q64" s="313" t="s"/>
      <c r="R64" s="313" t="s"/>
      <c r="S64" s="313" t="s"/>
      <c r="T64" s="313" t="s"/>
      <c r="U64" s="313" t="s"/>
      <c r="V64" s="313" t="s"/>
      <c r="W64" s="313" t="s"/>
    </row>
  </sheetData>
  <mergeCells count="1">
    <mergeCell ref="B1:M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>
  <sheetPr/>
  <dimension ref="AF76"/>
  <sheetViews>
    <sheetView showGridLines="1" showOutlineSymbols="0" zoomScale="85" zoomScaleNormal="85" workbookViewId="0"/>
  </sheetViews>
  <sheetFormatPr defaultColWidth="9.025" defaultRowHeight="21" customHeight="1"/>
  <cols>
    <col min="1" max="1" width="9.65" style="687"/>
    <col min="2" max="2" width="15.875" style="687" customWidth="1"/>
    <col min="3" max="3" width="9.56667" style="687" customWidth="1"/>
    <col min="4" max="4" width="9.425" style="687" customWidth="1"/>
    <col min="5" max="5" width="9.625" style="687" customWidth="1"/>
    <col min="6" max="6" width="9.43333" style="687" customWidth="1"/>
    <col min="7" max="7" width="9.625" style="687" customWidth="1"/>
    <col min="8" max="8" width="9.025" style="687" customWidth="1"/>
    <col min="9" max="9" width="9.175" style="687" customWidth="1"/>
    <col min="10" max="10" width="8.36667" style="687" customWidth="1"/>
    <col min="11" max="11" width="7.9" style="687" customWidth="1"/>
    <col min="12" max="12" width="8.3" style="687" customWidth="1"/>
    <col min="13" max="13" width="8.66667" style="687" customWidth="1"/>
    <col min="14" max="26" width="9.65" style="687"/>
  </cols>
  <sheetData>
    <row r="1" spans="1:16" customHeight="1">
      <c r="A1" s="321" t="s">
        <v>173</v>
      </c>
      <c r="B1" s="322" t="s"/>
      <c r="C1" s="322" t="s"/>
      <c r="D1" s="322" t="s"/>
      <c r="E1" s="322" t="s"/>
      <c r="F1" s="322" t="s"/>
      <c r="G1" s="322" t="s"/>
      <c r="H1" s="322" t="s"/>
      <c r="I1" s="322" t="s"/>
      <c r="J1" s="322" t="s"/>
      <c r="K1" s="322" t="s"/>
      <c r="L1" s="322" t="s"/>
      <c r="M1" s="322" t="s"/>
      <c r="N1" s="322" t="s"/>
      <c r="O1" s="322" t="s"/>
      <c r="P1" s="323" t="s"/>
    </row>
    <row r="2" spans="1:16" customHeight="1">
      <c r="A2" s="324" t="s">
        <v>54</v>
      </c>
      <c r="B2" s="325" t="s">
        <v>16</v>
      </c>
      <c r="C2" s="326" t="str">
        <f>=H19</f>
        <v>等级01</v>
      </c>
      <c r="D2" s="326" t="str">
        <f>=I19</f>
        <v>等级02</v>
      </c>
      <c r="E2" s="326" t="str">
        <f>=J19</f>
        <v>等级03</v>
      </c>
      <c r="F2" s="326" t="str">
        <f>=K19</f>
        <v>等级04</v>
      </c>
      <c r="G2" s="326" t="str">
        <f>=L19</f>
        <v>等级05</v>
      </c>
      <c r="H2" s="326" t="str">
        <f>=M19</f>
        <v>等级06</v>
      </c>
      <c r="I2" s="327" t="str">
        <f>=N19</f>
        <v>等级07</v>
      </c>
      <c r="J2" s="328" t="str">
        <f>=R7</f>
        <v>时段01</v>
      </c>
      <c r="K2" s="329" t="str">
        <f>=S7</f>
        <v>时段02</v>
      </c>
      <c r="L2" s="329" t="str">
        <f>=T7</f>
        <v>时段03</v>
      </c>
      <c r="M2" s="330" t="str">
        <f>=U7</f>
        <v>时段04</v>
      </c>
      <c r="N2" s="331" t="str">
        <f>=V7</f>
        <v>时段05</v>
      </c>
      <c r="O2" s="331" t="str">
        <f>=W7</f>
        <v>时段06</v>
      </c>
      <c r="P2" s="332" t="str">
        <f>=X7</f>
        <v>时段07</v>
      </c>
    </row>
    <row r="3" spans="1:16" customHeight="1">
      <c r="A3" s="333">
        <f>=采购成本!B4</f>
        <v>0</v>
      </c>
      <c r="B3" s="334" t="str">
        <f>=采购成本!C4</f>
        <v>区域01</v>
      </c>
      <c r="C3" s="335">
        <f>=H20</f>
        <v>0</v>
      </c>
      <c r="D3" s="335">
        <f>=I20</f>
        <v>0</v>
      </c>
      <c r="E3" s="335">
        <f>=J20</f>
        <v>0</v>
      </c>
      <c r="F3" s="335">
        <f>=K20</f>
        <v>0</v>
      </c>
      <c r="G3" s="335">
        <f>=L20</f>
        <v>0</v>
      </c>
      <c r="H3" s="335">
        <f>=M20</f>
        <v>0</v>
      </c>
      <c r="I3" s="335">
        <f>=N20</f>
        <v>0</v>
      </c>
      <c r="J3" s="336">
        <f>=$R$8</f>
        <v>0</v>
      </c>
      <c r="K3" s="336">
        <f>=$S$8</f>
        <v>0</v>
      </c>
      <c r="L3" s="336">
        <f>=$T$8</f>
        <v>0</v>
      </c>
      <c r="M3" s="337">
        <f>=$U$8</f>
        <v>0</v>
      </c>
      <c r="N3" s="338">
        <f>=$V$8</f>
        <v>0</v>
      </c>
      <c r="O3" s="336">
        <f>=$W$8</f>
        <v>0</v>
      </c>
      <c r="P3" s="339">
        <f>=$X$8</f>
        <v>0</v>
      </c>
    </row>
    <row r="4" spans="1:16" customHeight="1">
      <c r="A4" s="340">
        <f>=采购成本!B5</f>
        <v>0</v>
      </c>
      <c r="B4" s="341" t="str">
        <f>=采购成本!C5</f>
        <v>区域02</v>
      </c>
      <c r="C4" s="342">
        <f>=H21</f>
        <v>0</v>
      </c>
      <c r="D4" s="342">
        <f>=I21</f>
        <v>0</v>
      </c>
      <c r="E4" s="342">
        <f>=J21</f>
        <v>0</v>
      </c>
      <c r="F4" s="342">
        <f>=K21</f>
        <v>0</v>
      </c>
      <c r="G4" s="342">
        <f>=L21</f>
        <v>0</v>
      </c>
      <c r="H4" s="342">
        <f>=M21</f>
        <v>0</v>
      </c>
      <c r="I4" s="342">
        <f>=N21</f>
        <v>0</v>
      </c>
      <c r="J4" s="342">
        <f>=$R$8</f>
        <v>0</v>
      </c>
      <c r="K4" s="342">
        <f>=$S$8</f>
        <v>0</v>
      </c>
      <c r="L4" s="342">
        <f>=$T$8</f>
        <v>0</v>
      </c>
      <c r="M4" s="343">
        <f>=$U$8</f>
        <v>0</v>
      </c>
      <c r="N4" s="344">
        <f>=$V$8</f>
        <v>0</v>
      </c>
      <c r="O4" s="342">
        <f>=$W$8</f>
        <v>0</v>
      </c>
      <c r="P4" s="345">
        <f>=$X$8</f>
        <v>0</v>
      </c>
    </row>
    <row r="5" spans="1:16" customHeight="1">
      <c r="A5" s="340">
        <f>=采购成本!B6</f>
        <v>0</v>
      </c>
      <c r="B5" s="341" t="str">
        <f>=采购成本!C6</f>
        <v>区域03</v>
      </c>
      <c r="C5" s="342">
        <f>=H22</f>
        <v>0</v>
      </c>
      <c r="D5" s="342">
        <f>=I22</f>
        <v>0</v>
      </c>
      <c r="E5" s="342">
        <f>=J22</f>
        <v>0</v>
      </c>
      <c r="F5" s="342">
        <f>=K22</f>
        <v>0</v>
      </c>
      <c r="G5" s="342">
        <f>=L22</f>
        <v>0</v>
      </c>
      <c r="H5" s="342">
        <f>=M22</f>
        <v>0</v>
      </c>
      <c r="I5" s="342">
        <f>=N22</f>
        <v>0</v>
      </c>
      <c r="J5" s="342">
        <f>=$R$8</f>
        <v>0</v>
      </c>
      <c r="K5" s="342">
        <f>=$S$8</f>
        <v>0</v>
      </c>
      <c r="L5" s="342">
        <f>=$T$8</f>
        <v>0</v>
      </c>
      <c r="M5" s="343">
        <f>=$U$8</f>
        <v>0</v>
      </c>
      <c r="N5" s="344">
        <f>=$V$8</f>
        <v>0</v>
      </c>
      <c r="O5" s="342">
        <f>=$W$8</f>
        <v>0</v>
      </c>
      <c r="P5" s="345">
        <f>=$X$8</f>
        <v>0</v>
      </c>
    </row>
    <row r="6" spans="1:24" customHeight="1">
      <c r="A6" s="340">
        <f>=采购成本!B7</f>
        <v>0</v>
      </c>
      <c r="B6" s="341" t="str">
        <f>=采购成本!C7</f>
        <v>区域04</v>
      </c>
      <c r="C6" s="342">
        <f>=H23</f>
        <v>0</v>
      </c>
      <c r="D6" s="342">
        <f>=I23</f>
        <v>0</v>
      </c>
      <c r="E6" s="342">
        <f>=J23</f>
        <v>0</v>
      </c>
      <c r="F6" s="342">
        <f>=K23</f>
        <v>0</v>
      </c>
      <c r="G6" s="342">
        <f>=L23</f>
        <v>0</v>
      </c>
      <c r="H6" s="342">
        <f>=M23</f>
        <v>0</v>
      </c>
      <c r="I6" s="342">
        <f>=N23</f>
        <v>0</v>
      </c>
      <c r="J6" s="342">
        <f>=$R$8</f>
        <v>0</v>
      </c>
      <c r="K6" s="342">
        <f>=$S$8</f>
        <v>0</v>
      </c>
      <c r="L6" s="342">
        <f>=$T$8</f>
        <v>0</v>
      </c>
      <c r="M6" s="343">
        <f>=$U$8</f>
        <v>0</v>
      </c>
      <c r="N6" s="344">
        <f>=$V$8</f>
        <v>0</v>
      </c>
      <c r="O6" s="342">
        <f>=$W$8</f>
        <v>0</v>
      </c>
      <c r="P6" s="345">
        <f>=$X$8</f>
        <v>0</v>
      </c>
      <c r="R6" s="346" t="s">
        <v>174</v>
      </c>
      <c r="S6" s="347" t="s"/>
      <c r="T6" s="347" t="s"/>
      <c r="U6" s="347" t="s"/>
      <c r="V6" s="347" t="s"/>
      <c r="W6" s="347" t="s"/>
      <c r="X6" s="348" t="s"/>
    </row>
    <row r="7" spans="1:24" customHeight="1">
      <c r="A7" s="340">
        <f>=采购成本!B8</f>
        <v>0</v>
      </c>
      <c r="B7" s="341" t="str">
        <f>=采购成本!C8</f>
        <v>区域05</v>
      </c>
      <c r="C7" s="342">
        <f>=H24</f>
        <v>0</v>
      </c>
      <c r="D7" s="342">
        <f>=I24</f>
        <v>0</v>
      </c>
      <c r="E7" s="342">
        <f>=J24</f>
        <v>0</v>
      </c>
      <c r="F7" s="342">
        <f>=K24</f>
        <v>0</v>
      </c>
      <c r="G7" s="342">
        <f>=L24</f>
        <v>0</v>
      </c>
      <c r="H7" s="342">
        <f>=M24</f>
        <v>0</v>
      </c>
      <c r="I7" s="342">
        <f>=N24</f>
        <v>0</v>
      </c>
      <c r="J7" s="342">
        <f>=$R$8</f>
        <v>0</v>
      </c>
      <c r="K7" s="342">
        <f>=$S$8</f>
        <v>0</v>
      </c>
      <c r="L7" s="342">
        <f>=$T$8</f>
        <v>0</v>
      </c>
      <c r="M7" s="343">
        <f>=$U$8</f>
        <v>0</v>
      </c>
      <c r="N7" s="344">
        <f>=$V$8</f>
        <v>0</v>
      </c>
      <c r="O7" s="342">
        <f>=$W$8</f>
        <v>0</v>
      </c>
      <c r="P7" s="345">
        <f>=$X$8</f>
        <v>0</v>
      </c>
      <c r="Q7" s="349" t="s">
        <v>175</v>
      </c>
      <c r="R7" s="350" t="s">
        <v>176</v>
      </c>
      <c r="S7" s="351" t="s">
        <v>177</v>
      </c>
      <c r="T7" s="351" t="s">
        <v>178</v>
      </c>
      <c r="U7" s="351" t="s">
        <v>179</v>
      </c>
      <c r="V7" s="352" t="s">
        <v>356</v>
      </c>
      <c r="W7" s="352" t="s">
        <v>357</v>
      </c>
      <c r="X7" s="352" t="s">
        <v>358</v>
      </c>
    </row>
    <row r="8" spans="1:24" customHeight="1">
      <c r="A8" s="340">
        <f>=采购成本!B9</f>
        <v>0</v>
      </c>
      <c r="B8" s="341" t="str">
        <f>=采购成本!C9</f>
        <v>区域06</v>
      </c>
      <c r="C8" s="342">
        <f>=H25</f>
        <v>0</v>
      </c>
      <c r="D8" s="342">
        <f>=I25</f>
        <v>0</v>
      </c>
      <c r="E8" s="342">
        <f>=J25</f>
        <v>0</v>
      </c>
      <c r="F8" s="342">
        <f>=K25</f>
        <v>0</v>
      </c>
      <c r="G8" s="342">
        <f>=L25</f>
        <v>0</v>
      </c>
      <c r="H8" s="342">
        <f>=M25</f>
        <v>0</v>
      </c>
      <c r="I8" s="342">
        <f>=N25</f>
        <v>0</v>
      </c>
      <c r="J8" s="342">
        <f>=$R$8</f>
        <v>0</v>
      </c>
      <c r="K8" s="342">
        <f>=$S$8</f>
        <v>0</v>
      </c>
      <c r="L8" s="342">
        <f>=$T$8</f>
        <v>0</v>
      </c>
      <c r="M8" s="343">
        <f>=$U$8</f>
        <v>0</v>
      </c>
      <c r="N8" s="344">
        <f>=$V$8</f>
        <v>0</v>
      </c>
      <c r="O8" s="342">
        <f>=$W$8</f>
        <v>0</v>
      </c>
      <c r="P8" s="345">
        <f>=$X$8</f>
        <v>0</v>
      </c>
      <c r="Q8" s="349" t="s">
        <v>180</v>
      </c>
      <c r="R8" s="353" t="s"/>
      <c r="S8" s="354" t="s"/>
      <c r="T8" s="354" t="s"/>
      <c r="U8" s="354" t="s"/>
      <c r="V8" s="354" t="s"/>
      <c r="W8" s="354" t="s"/>
      <c r="X8" s="355" t="s"/>
    </row>
    <row r="9" spans="1:24" customHeight="1">
      <c r="A9" s="340">
        <f>=采购成本!B10</f>
        <v>0</v>
      </c>
      <c r="B9" s="341" t="str">
        <f>=采购成本!C10</f>
        <v>区域07</v>
      </c>
      <c r="C9" s="342">
        <f>=H26</f>
        <v>0</v>
      </c>
      <c r="D9" s="342">
        <f>=I26</f>
        <v>0</v>
      </c>
      <c r="E9" s="342">
        <f>=J26</f>
        <v>0</v>
      </c>
      <c r="F9" s="342">
        <f>=K26</f>
        <v>0</v>
      </c>
      <c r="G9" s="342">
        <f>=L26</f>
        <v>0</v>
      </c>
      <c r="H9" s="342">
        <f>=M26</f>
        <v>0</v>
      </c>
      <c r="I9" s="342">
        <f>=N26</f>
        <v>0</v>
      </c>
      <c r="J9" s="342">
        <f>=$R$8</f>
        <v>0</v>
      </c>
      <c r="K9" s="342">
        <f>=$S$8</f>
        <v>0</v>
      </c>
      <c r="L9" s="342">
        <f>=$T$8</f>
        <v>0</v>
      </c>
      <c r="M9" s="343">
        <f>=$U$8</f>
        <v>0</v>
      </c>
      <c r="N9" s="344">
        <f>=$V$8</f>
        <v>0</v>
      </c>
      <c r="O9" s="342">
        <f>=$W$8</f>
        <v>0</v>
      </c>
      <c r="P9" s="345">
        <f>=$X$8</f>
        <v>0</v>
      </c>
      <c r="R9" s="356" t="s">
        <v>181</v>
      </c>
      <c r="S9" s="357" t="s"/>
      <c r="T9" s="357" t="s"/>
      <c r="U9" s="357" t="s"/>
      <c r="V9" s="357" t="s"/>
      <c r="W9" s="357" t="s"/>
      <c r="X9" s="358" t="s"/>
    </row>
    <row r="10" spans="1:24" customHeight="1">
      <c r="A10" s="340">
        <f>=采购成本!B11</f>
        <v>0</v>
      </c>
      <c r="B10" s="341">
        <f>=采购成本!C11</f>
        <v>0</v>
      </c>
      <c r="C10" s="342">
        <f>=H27</f>
        <v>0</v>
      </c>
      <c r="D10" s="342">
        <f>=I27</f>
        <v>0</v>
      </c>
      <c r="E10" s="342">
        <f>=J27</f>
        <v>0</v>
      </c>
      <c r="F10" s="342">
        <f>=K27</f>
        <v>0</v>
      </c>
      <c r="G10" s="342">
        <f>=L27</f>
        <v>0</v>
      </c>
      <c r="H10" s="342">
        <f>=M27</f>
        <v>0</v>
      </c>
      <c r="I10" s="342">
        <f>=N27</f>
        <v>0</v>
      </c>
      <c r="J10" s="342">
        <f>=$R$8</f>
        <v>0</v>
      </c>
      <c r="K10" s="342">
        <f>=$S$8</f>
        <v>0</v>
      </c>
      <c r="L10" s="342">
        <f>=$T$8</f>
        <v>0</v>
      </c>
      <c r="M10" s="343">
        <f>=$U$8</f>
        <v>0</v>
      </c>
      <c r="N10" s="344">
        <f>=$V$8</f>
        <v>0</v>
      </c>
      <c r="O10" s="342">
        <f>=$W$8</f>
        <v>0</v>
      </c>
      <c r="P10" s="345">
        <f>=$X$8</f>
        <v>0</v>
      </c>
      <c r="R10" s="359" t="s">
        <v>182</v>
      </c>
      <c r="S10" s="360" t="s"/>
      <c r="T10" s="360" t="s"/>
      <c r="U10" s="360" t="s"/>
      <c r="V10" s="360" t="s"/>
      <c r="W10" s="360" t="s"/>
      <c r="X10" s="361" t="s"/>
    </row>
    <row r="11" spans="1:16" customHeight="1">
      <c r="A11" s="340">
        <f>=采购成本!B12</f>
        <v>0</v>
      </c>
      <c r="B11" s="341">
        <f>=采购成本!C12</f>
        <v>0</v>
      </c>
      <c r="C11" s="342">
        <f>=H28</f>
        <v>0</v>
      </c>
      <c r="D11" s="342">
        <f>=I28</f>
        <v>0</v>
      </c>
      <c r="E11" s="342">
        <f>=J28</f>
        <v>0</v>
      </c>
      <c r="F11" s="342">
        <f>=K28</f>
        <v>0</v>
      </c>
      <c r="G11" s="342">
        <f>=L28</f>
        <v>0</v>
      </c>
      <c r="H11" s="342">
        <f>=M28</f>
        <v>0</v>
      </c>
      <c r="I11" s="342">
        <f>=N28</f>
        <v>0</v>
      </c>
      <c r="J11" s="342">
        <f>=$R$8</f>
        <v>0</v>
      </c>
      <c r="K11" s="342">
        <f>=$S$8</f>
        <v>0</v>
      </c>
      <c r="L11" s="342">
        <f>=$T$8</f>
        <v>0</v>
      </c>
      <c r="M11" s="343">
        <f>=$U$8</f>
        <v>0</v>
      </c>
      <c r="N11" s="344">
        <f>=$V$8</f>
        <v>0</v>
      </c>
      <c r="O11" s="342">
        <f>=$W$8</f>
        <v>0</v>
      </c>
      <c r="P11" s="345">
        <f>=$X$8</f>
        <v>0</v>
      </c>
    </row>
    <row r="12" spans="1:16" customHeight="1">
      <c r="A12" s="340">
        <f>=采购成本!B13</f>
        <v>0</v>
      </c>
      <c r="B12" s="341">
        <f>=采购成本!C13</f>
        <v>0</v>
      </c>
      <c r="C12" s="342">
        <f>=H29</f>
        <v>0</v>
      </c>
      <c r="D12" s="342">
        <f>=I29</f>
        <v>0</v>
      </c>
      <c r="E12" s="342">
        <f>=J29</f>
        <v>0</v>
      </c>
      <c r="F12" s="342">
        <f>=K29</f>
        <v>0</v>
      </c>
      <c r="G12" s="342">
        <f>=L29</f>
        <v>0</v>
      </c>
      <c r="H12" s="342">
        <f>=M29</f>
        <v>0</v>
      </c>
      <c r="I12" s="342">
        <f>=N29</f>
        <v>0</v>
      </c>
      <c r="J12" s="342">
        <f>=$R$8</f>
        <v>0</v>
      </c>
      <c r="K12" s="342">
        <f>=$S$8</f>
        <v>0</v>
      </c>
      <c r="L12" s="342">
        <f>=$T$8</f>
        <v>0</v>
      </c>
      <c r="M12" s="343">
        <f>=$U$8</f>
        <v>0</v>
      </c>
      <c r="N12" s="344">
        <f>=$V$8</f>
        <v>0</v>
      </c>
      <c r="O12" s="342">
        <f>=$W$8</f>
        <v>0</v>
      </c>
      <c r="P12" s="345">
        <f>=$X$8</f>
        <v>0</v>
      </c>
    </row>
    <row r="13" spans="1:16" customHeight="1">
      <c r="A13" s="340">
        <f>=采购成本!B14</f>
        <v>0</v>
      </c>
      <c r="B13" s="341">
        <f>=采购成本!C14</f>
        <v>0</v>
      </c>
      <c r="C13" s="342">
        <f>=H30</f>
        <v>0</v>
      </c>
      <c r="D13" s="342">
        <f>=I30</f>
        <v>0</v>
      </c>
      <c r="E13" s="342">
        <f>=J30</f>
        <v>0</v>
      </c>
      <c r="F13" s="342">
        <f>=K30</f>
        <v>0</v>
      </c>
      <c r="G13" s="342">
        <f>=L30</f>
        <v>0</v>
      </c>
      <c r="H13" s="342">
        <f>=M30</f>
        <v>0</v>
      </c>
      <c r="I13" s="342">
        <f>=N30</f>
        <v>0</v>
      </c>
      <c r="J13" s="342">
        <f>=$R$8</f>
        <v>0</v>
      </c>
      <c r="K13" s="342">
        <f>=$S$8</f>
        <v>0</v>
      </c>
      <c r="L13" s="342">
        <f>=$T$8</f>
        <v>0</v>
      </c>
      <c r="M13" s="343">
        <f>=$U$8</f>
        <v>0</v>
      </c>
      <c r="N13" s="344">
        <f>=$V$8</f>
        <v>0</v>
      </c>
      <c r="O13" s="342">
        <f>=$W$8</f>
        <v>0</v>
      </c>
      <c r="P13" s="345">
        <f>=$X$8</f>
        <v>0</v>
      </c>
    </row>
    <row r="14" spans="1:16" customHeight="1">
      <c r="A14" s="340">
        <f>=采购成本!B15</f>
        <v>0</v>
      </c>
      <c r="B14" s="341">
        <f>=采购成本!C15</f>
        <v>0</v>
      </c>
      <c r="C14" s="342">
        <f>=H31</f>
        <v>0</v>
      </c>
      <c r="D14" s="342">
        <f>=I31</f>
        <v>0</v>
      </c>
      <c r="E14" s="342">
        <f>=J31</f>
        <v>0</v>
      </c>
      <c r="F14" s="342">
        <f>=K31</f>
        <v>0</v>
      </c>
      <c r="G14" s="342">
        <f>=L31</f>
        <v>0</v>
      </c>
      <c r="H14" s="342">
        <f>=M31</f>
        <v>0</v>
      </c>
      <c r="I14" s="342">
        <f>=N31</f>
        <v>0</v>
      </c>
      <c r="J14" s="342">
        <f>=$R$8</f>
        <v>0</v>
      </c>
      <c r="K14" s="342">
        <f>=$S$8</f>
        <v>0</v>
      </c>
      <c r="L14" s="342">
        <f>=$T$8</f>
        <v>0</v>
      </c>
      <c r="M14" s="343">
        <f>=$U$8</f>
        <v>0</v>
      </c>
      <c r="N14" s="344">
        <f>=$V$8</f>
        <v>0</v>
      </c>
      <c r="O14" s="342">
        <f>=$W$8</f>
        <v>0</v>
      </c>
      <c r="P14" s="345">
        <f>=$X$8</f>
        <v>0</v>
      </c>
    </row>
    <row r="15" spans="1:16" customHeight="1">
      <c r="A15" s="340">
        <f>=采购成本!B16</f>
        <v>0</v>
      </c>
      <c r="B15" s="341">
        <f>=采购成本!C16</f>
        <v>0</v>
      </c>
      <c r="C15" s="342">
        <f>=H32</f>
        <v>0</v>
      </c>
      <c r="D15" s="342">
        <f>=I32</f>
        <v>0</v>
      </c>
      <c r="E15" s="342">
        <f>=J32</f>
        <v>0</v>
      </c>
      <c r="F15" s="342">
        <f>=K32</f>
        <v>0</v>
      </c>
      <c r="G15" s="342">
        <f>=L32</f>
        <v>0</v>
      </c>
      <c r="H15" s="342">
        <f>=M32</f>
        <v>0</v>
      </c>
      <c r="I15" s="342">
        <f>=N32</f>
        <v>0</v>
      </c>
      <c r="J15" s="342">
        <f>=$R$8</f>
        <v>0</v>
      </c>
      <c r="K15" s="342">
        <f>=$S$8</f>
        <v>0</v>
      </c>
      <c r="L15" s="342">
        <f>=$T$8</f>
        <v>0</v>
      </c>
      <c r="M15" s="343">
        <f>=$U$8</f>
        <v>0</v>
      </c>
      <c r="N15" s="344">
        <f>=$V$8</f>
        <v>0</v>
      </c>
      <c r="O15" s="342">
        <f>=$W$8</f>
        <v>0</v>
      </c>
      <c r="P15" s="345">
        <f>=$X$8</f>
        <v>0</v>
      </c>
    </row>
    <row r="16" spans="1:16" customHeight="1">
      <c r="A16" s="362">
        <f>=采购成本!B17</f>
        <v>0</v>
      </c>
      <c r="B16" s="363">
        <f>=采购成本!C17</f>
        <v>0</v>
      </c>
      <c r="C16" s="364">
        <f>=H33</f>
        <v>0</v>
      </c>
      <c r="D16" s="364">
        <f>=I33</f>
        <v>0</v>
      </c>
      <c r="E16" s="364">
        <f>=J33</f>
        <v>0</v>
      </c>
      <c r="F16" s="364">
        <f>=K33</f>
        <v>0</v>
      </c>
      <c r="G16" s="364">
        <f>=L33</f>
        <v>0</v>
      </c>
      <c r="H16" s="364">
        <f>=M33</f>
        <v>0</v>
      </c>
      <c r="I16" s="364">
        <f>=N33</f>
        <v>0</v>
      </c>
      <c r="J16" s="364">
        <f>=$R$8</f>
        <v>0</v>
      </c>
      <c r="K16" s="364">
        <f>=$S$8</f>
        <v>0</v>
      </c>
      <c r="L16" s="364">
        <f>=$T$8</f>
        <v>0</v>
      </c>
      <c r="M16" s="365">
        <f>=$U$8</f>
        <v>0</v>
      </c>
      <c r="N16" s="366" t="s"/>
      <c r="O16" s="364">
        <f>=$W$8</f>
        <v>0</v>
      </c>
      <c r="P16" s="367">
        <f>=$X$8</f>
        <v>0</v>
      </c>
    </row>
    <row r="17" spans="1:16" customHeight="1">
      <c r="A17" s="368" t="s">
        <v>183</v>
      </c>
      <c r="B17" s="369" t="s">
        <v>184</v>
      </c>
      <c r="C17" s="370" t="s">
        <v>185</v>
      </c>
      <c r="D17" s="371" t="s"/>
      <c r="E17" s="371" t="s"/>
      <c r="F17" s="371" t="s"/>
      <c r="G17" s="371" t="s"/>
      <c r="H17" s="371" t="s"/>
      <c r="I17" s="371" t="s"/>
      <c r="J17" s="371" t="s"/>
      <c r="K17" s="371" t="s"/>
      <c r="L17" s="371" t="s"/>
      <c r="M17" s="372" t="s"/>
      <c r="N17" s="373" t="s"/>
      <c r="O17" s="373" t="s"/>
      <c r="P17" s="26" t="s"/>
    </row>
    <row r="18" spans="1:20" customHeight="1">
      <c r="A18" s="349" t="s"/>
      <c r="B18" s="349" t="s"/>
      <c r="C18" s="349" t="s"/>
      <c r="D18" s="349" t="s"/>
      <c r="E18" s="349" t="s"/>
      <c r="F18" s="349" t="s"/>
      <c r="G18" s="374" t="s"/>
      <c r="H18" s="375" t="s">
        <v>186</v>
      </c>
      <c r="I18" s="376" t="s"/>
      <c r="J18" s="376" t="s"/>
      <c r="K18" s="376" t="s"/>
      <c r="L18" s="376" t="s"/>
      <c r="M18" s="376" t="s"/>
      <c r="N18" s="348" t="s"/>
      <c r="O18" s="377" t="s">
        <v>187</v>
      </c>
      <c r="P18" s="377" t="s"/>
      <c r="Q18" s="377" t="s"/>
      <c r="R18" s="377" t="s"/>
      <c r="S18" s="378" t="s">
        <v>188</v>
      </c>
      <c r="T18" s="379" t="s"/>
    </row>
    <row r="19" spans="1:20" customHeight="1">
      <c r="A19" s="349" t="s"/>
      <c r="B19" s="349" t="s"/>
      <c r="C19" s="349" t="s"/>
      <c r="D19" s="349" t="s"/>
      <c r="E19" s="349" t="s"/>
      <c r="F19" s="349" t="s"/>
      <c r="G19" s="380" t="s">
        <v>16</v>
      </c>
      <c r="H19" s="381" t="s">
        <v>189</v>
      </c>
      <c r="I19" s="382" t="s">
        <v>190</v>
      </c>
      <c r="J19" s="382" t="s">
        <v>191</v>
      </c>
      <c r="K19" s="382" t="s">
        <v>192</v>
      </c>
      <c r="L19" s="382" t="s">
        <v>193</v>
      </c>
      <c r="M19" s="382" t="s">
        <v>194</v>
      </c>
      <c r="N19" s="383" t="s">
        <v>195</v>
      </c>
      <c r="O19" s="377" t="s"/>
      <c r="P19" s="377" t="s"/>
      <c r="Q19" s="377" t="s"/>
      <c r="R19" s="377" t="s"/>
      <c r="S19" s="379" t="s"/>
      <c r="T19" s="379" t="s"/>
    </row>
    <row r="20" spans="1:20" customHeight="1">
      <c r="A20" s="349" t="s"/>
      <c r="B20" s="349" t="s"/>
      <c r="C20" s="349" t="s"/>
      <c r="D20" s="349" t="s"/>
      <c r="E20" s="349" t="s"/>
      <c r="F20" s="349" t="s"/>
      <c r="G20" s="384" t="str">
        <f>=采购成本!C4</f>
        <v>区域01</v>
      </c>
      <c r="H20" s="385" t="s"/>
      <c r="I20" s="354" t="s"/>
      <c r="J20" s="354" t="s"/>
      <c r="K20" s="354" t="s"/>
      <c r="L20" s="354" t="s"/>
      <c r="M20" s="354" t="s"/>
      <c r="N20" s="355" t="s"/>
      <c r="O20" s="377" t="s"/>
      <c r="P20" s="377" t="s"/>
      <c r="Q20" s="377" t="s"/>
      <c r="R20" s="377" t="s"/>
      <c r="S20" s="379" t="s"/>
      <c r="T20" s="379" t="s"/>
    </row>
    <row r="21" spans="1:18" customHeight="1">
      <c r="A21" s="349" t="s"/>
      <c r="B21" s="349" t="s"/>
      <c r="C21" s="349" t="s"/>
      <c r="D21" s="349" t="s"/>
      <c r="E21" s="349" t="s"/>
      <c r="F21" s="349" t="s"/>
      <c r="G21" s="386" t="str">
        <f>=采购成本!C5</f>
        <v>区域02</v>
      </c>
      <c r="H21" s="357" t="s"/>
      <c r="I21" s="357" t="s"/>
      <c r="J21" s="357" t="s"/>
      <c r="K21" s="357" t="s"/>
      <c r="L21" s="357" t="s"/>
      <c r="M21" s="357" t="s"/>
      <c r="N21" s="358" t="s"/>
      <c r="O21" s="387" t="s">
        <v>196</v>
      </c>
      <c r="P21" s="388" t="s"/>
      <c r="Q21" s="388" t="s"/>
      <c r="R21" s="389" t="s"/>
    </row>
    <row r="22" spans="1:18" customHeight="1">
      <c r="A22" s="349" t="s"/>
      <c r="B22" s="349" t="s"/>
      <c r="C22" s="349" t="s"/>
      <c r="D22" s="349" t="s"/>
      <c r="E22" s="349" t="s"/>
      <c r="F22" s="349" t="s"/>
      <c r="G22" s="390" t="str">
        <f>=采购成本!C6</f>
        <v>区域03</v>
      </c>
      <c r="O22" s="391" t="s"/>
      <c r="P22" s="392" t="s"/>
      <c r="Q22" s="392" t="s"/>
      <c r="R22" s="393" t="s"/>
    </row>
    <row r="23" spans="1:18" customHeight="1">
      <c r="A23" s="349" t="s"/>
      <c r="B23" s="349" t="s"/>
      <c r="C23" s="349" t="s"/>
      <c r="D23" s="349" t="s"/>
      <c r="E23" s="349" t="s"/>
      <c r="F23" s="349" t="s"/>
      <c r="G23" s="386" t="str">
        <f>=采购成本!C7</f>
        <v>区域04</v>
      </c>
      <c r="H23" s="357" t="s"/>
      <c r="I23" s="357" t="s"/>
      <c r="J23" s="357" t="s"/>
      <c r="K23" s="357" t="s"/>
      <c r="L23" s="357" t="s"/>
      <c r="M23" s="357" t="s"/>
      <c r="N23" s="358" t="s"/>
      <c r="O23" s="391" t="s"/>
      <c r="P23" s="392" t="s"/>
      <c r="Q23" s="392" t="s"/>
      <c r="R23" s="393" t="s"/>
    </row>
    <row r="24" spans="1:18" customHeight="1">
      <c r="A24" s="349" t="s"/>
      <c r="B24" s="349" t="s"/>
      <c r="C24" s="349" t="s"/>
      <c r="D24" s="349" t="s"/>
      <c r="E24" s="349" t="s"/>
      <c r="F24" s="349" t="s"/>
      <c r="G24" s="390" t="str">
        <f>=采购成本!C8</f>
        <v>区域05</v>
      </c>
      <c r="O24" s="391" t="s"/>
      <c r="P24" s="392" t="s"/>
      <c r="Q24" s="392" t="s"/>
      <c r="R24" s="393" t="s"/>
    </row>
    <row r="25" spans="1:18" customHeight="1">
      <c r="A25" s="349" t="s"/>
      <c r="B25" s="349" t="s"/>
      <c r="C25" s="349" t="s"/>
      <c r="D25" s="349" t="s"/>
      <c r="E25" s="349" t="s"/>
      <c r="F25" s="349" t="s"/>
      <c r="G25" s="386" t="str">
        <f>=采购成本!C9</f>
        <v>区域06</v>
      </c>
      <c r="H25" s="357" t="s"/>
      <c r="I25" s="357" t="s"/>
      <c r="J25" s="357" t="s"/>
      <c r="K25" s="357" t="s"/>
      <c r="L25" s="357" t="s"/>
      <c r="M25" s="357" t="s"/>
      <c r="N25" s="358" t="s"/>
      <c r="O25" s="391" t="s"/>
      <c r="P25" s="392" t="s"/>
      <c r="Q25" s="392" t="s"/>
      <c r="R25" s="393" t="s"/>
    </row>
    <row r="26" spans="1:18" customHeight="1">
      <c r="A26" s="349" t="s"/>
      <c r="B26" s="349" t="s"/>
      <c r="C26" s="349" t="s"/>
      <c r="D26" s="349" t="s"/>
      <c r="E26" s="349" t="s"/>
      <c r="F26" s="349" t="s"/>
      <c r="G26" s="390" t="str">
        <f>=采购成本!C10</f>
        <v>区域07</v>
      </c>
      <c r="O26" s="391" t="s"/>
      <c r="P26" s="392" t="s"/>
      <c r="Q26" s="392" t="s"/>
      <c r="R26" s="393" t="s"/>
    </row>
    <row r="27" spans="1:18" customHeight="1">
      <c r="A27" s="26" t="s"/>
      <c r="B27" s="26" t="s"/>
      <c r="C27" s="26" t="s"/>
      <c r="D27" s="26" t="s"/>
      <c r="E27" s="26" t="s"/>
      <c r="F27" s="26" t="s"/>
      <c r="G27" s="386">
        <f>=采购成本!C11</f>
        <v>0</v>
      </c>
      <c r="H27" s="357" t="s"/>
      <c r="I27" s="357" t="s"/>
      <c r="J27" s="357" t="s"/>
      <c r="K27" s="357" t="s"/>
      <c r="L27" s="357" t="s"/>
      <c r="M27" s="357" t="s"/>
      <c r="N27" s="358" t="s"/>
      <c r="O27" s="391" t="s"/>
      <c r="P27" s="392" t="s"/>
      <c r="Q27" s="392" t="s"/>
      <c r="R27" s="393" t="s"/>
    </row>
    <row r="28" spans="1:18" customHeight="1">
      <c r="A28" s="26" t="s"/>
      <c r="B28" s="26" t="s"/>
      <c r="C28" s="26" t="s"/>
      <c r="D28" s="26" t="s"/>
      <c r="E28" s="26" t="s"/>
      <c r="F28" s="26" t="s"/>
      <c r="G28" s="390">
        <f>=采购成本!C12</f>
        <v>0</v>
      </c>
      <c r="O28" s="391" t="s"/>
      <c r="P28" s="392" t="s"/>
      <c r="Q28" s="392" t="s"/>
      <c r="R28" s="393" t="s"/>
    </row>
    <row r="29" spans="1:20" customHeight="1">
      <c r="A29" s="26" t="s"/>
      <c r="B29" s="26" t="s"/>
      <c r="C29" s="26" t="s"/>
      <c r="D29" s="26" t="s"/>
      <c r="E29" s="26" t="s"/>
      <c r="F29" s="26" t="s"/>
      <c r="G29" s="386">
        <f>=采购成本!C13</f>
        <v>0</v>
      </c>
      <c r="H29" s="357" t="s"/>
      <c r="I29" s="357" t="s"/>
      <c r="J29" s="357" t="s"/>
      <c r="K29" s="357" t="s"/>
      <c r="L29" s="357" t="s"/>
      <c r="M29" s="357" t="s"/>
      <c r="N29" s="358" t="s"/>
      <c r="O29" s="391" t="s"/>
      <c r="P29" s="392" t="s"/>
      <c r="Q29" s="392" t="s"/>
      <c r="R29" s="393" t="s"/>
      <c r="T29" s="198" t="s"/>
    </row>
    <row r="30" spans="1:18" customHeight="1">
      <c r="A30" s="26" t="s"/>
      <c r="B30" s="26" t="s"/>
      <c r="C30" s="26" t="s"/>
      <c r="D30" s="26" t="s"/>
      <c r="E30" s="26" t="s"/>
      <c r="F30" s="26" t="s"/>
      <c r="G30" s="390">
        <f>=采购成本!C14</f>
        <v>0</v>
      </c>
      <c r="O30" s="391" t="s"/>
      <c r="P30" s="392" t="s"/>
      <c r="Q30" s="392" t="s"/>
      <c r="R30" s="393" t="s"/>
    </row>
    <row r="31" spans="1:18" customHeight="1">
      <c r="A31" s="26" t="s"/>
      <c r="B31" s="26" t="s"/>
      <c r="C31" s="26" t="s"/>
      <c r="D31" s="26" t="s"/>
      <c r="E31" s="26" t="s"/>
      <c r="F31" s="26" t="s"/>
      <c r="G31" s="386">
        <f>=采购成本!C15</f>
        <v>0</v>
      </c>
      <c r="H31" s="357" t="s"/>
      <c r="I31" s="357" t="s"/>
      <c r="J31" s="357" t="s"/>
      <c r="K31" s="357" t="s"/>
      <c r="L31" s="357" t="s"/>
      <c r="M31" s="357" t="s"/>
      <c r="N31" s="358" t="s"/>
      <c r="O31" s="391" t="s"/>
      <c r="P31" s="392" t="s"/>
      <c r="Q31" s="392" t="s"/>
      <c r="R31" s="393" t="s"/>
    </row>
    <row r="32" spans="1:18" customHeight="1">
      <c r="A32" s="26" t="s"/>
      <c r="B32" s="26" t="s"/>
      <c r="C32" s="26" t="s"/>
      <c r="D32" s="26" t="s"/>
      <c r="E32" s="26" t="s"/>
      <c r="F32" s="26" t="s"/>
      <c r="G32" s="390">
        <f>=采购成本!C16</f>
        <v>0</v>
      </c>
      <c r="O32" s="391" t="s"/>
      <c r="P32" s="392" t="s"/>
      <c r="Q32" s="392" t="s"/>
      <c r="R32" s="393" t="s"/>
    </row>
    <row r="33" spans="1:18" customHeight="1">
      <c r="A33" s="26" t="s"/>
      <c r="B33" s="26" t="s"/>
      <c r="C33" s="26" t="s"/>
      <c r="D33" s="26" t="s"/>
      <c r="E33" s="26" t="s"/>
      <c r="F33" s="26" t="s"/>
      <c r="G33" s="386">
        <f>=采购成本!C17</f>
        <v>0</v>
      </c>
      <c r="H33" s="357" t="s"/>
      <c r="I33" s="357" t="s"/>
      <c r="J33" s="357" t="s"/>
      <c r="K33" s="357" t="s"/>
      <c r="L33" s="357" t="s"/>
      <c r="M33" s="357" t="s"/>
      <c r="N33" s="358" t="s"/>
      <c r="O33" s="394" t="s"/>
      <c r="P33" s="395" t="s"/>
      <c r="Q33" s="395" t="s"/>
      <c r="R33" s="396" t="s"/>
    </row>
    <row r="34" spans="1:16" customHeight="1">
      <c r="A34" s="26" t="s"/>
      <c r="B34" s="26" t="s"/>
      <c r="C34" s="26" t="s"/>
      <c r="D34" s="26" t="s"/>
      <c r="E34" s="26" t="s"/>
      <c r="F34" s="26" t="s"/>
      <c r="G34" s="26" t="s"/>
      <c r="H34" s="26" t="s"/>
      <c r="I34" s="26" t="s"/>
      <c r="J34" s="26" t="s"/>
      <c r="K34" s="26" t="s"/>
      <c r="L34" s="26" t="s"/>
      <c r="M34" s="26" t="s"/>
      <c r="N34" s="26" t="s"/>
      <c r="O34" s="26" t="s"/>
      <c r="P34" s="26" t="s"/>
    </row>
    <row r="35" spans="1:16" customHeight="1">
      <c r="A35" s="26" t="s"/>
      <c r="B35" s="26" t="s"/>
      <c r="C35" s="26" t="s"/>
      <c r="D35" s="26" t="s"/>
      <c r="E35" s="26" t="s"/>
      <c r="F35" s="26" t="s"/>
      <c r="G35" s="26" t="s"/>
      <c r="H35" s="26" t="s"/>
      <c r="I35" s="26" t="s"/>
      <c r="J35" s="26" t="s"/>
      <c r="K35" s="26" t="s"/>
      <c r="L35" s="26" t="s"/>
      <c r="M35" s="26" t="s"/>
      <c r="N35" s="26" t="s"/>
      <c r="O35" s="26" t="s"/>
      <c r="P35" s="26" t="s"/>
    </row>
    <row r="36" spans="1:16" customHeight="1">
      <c r="A36" s="26" t="s"/>
      <c r="B36" s="26" t="s"/>
      <c r="C36" s="26" t="s"/>
      <c r="D36" s="26" t="s"/>
      <c r="E36" s="26" t="s"/>
      <c r="F36" s="26" t="s"/>
      <c r="G36" s="26" t="s"/>
      <c r="H36" s="26" t="s"/>
      <c r="I36" s="26" t="s"/>
      <c r="J36" s="26" t="s"/>
      <c r="K36" s="26" t="s"/>
      <c r="L36" s="26" t="s"/>
      <c r="M36" s="26" t="s"/>
      <c r="N36" s="26" t="s"/>
      <c r="O36" s="26" t="s"/>
      <c r="P36" s="26" t="s"/>
    </row>
    <row r="37" spans="1:16" customHeight="1">
      <c r="A37" s="26" t="s"/>
      <c r="B37" s="26" t="s"/>
      <c r="C37" s="26" t="s"/>
      <c r="D37" s="26" t="s"/>
      <c r="E37" s="26" t="s"/>
      <c r="F37" s="26" t="s"/>
      <c r="G37" s="26" t="s"/>
      <c r="H37" s="26" t="s"/>
      <c r="I37" s="26" t="s"/>
      <c r="J37" s="26" t="s"/>
      <c r="K37" s="26" t="s"/>
      <c r="L37" s="26" t="s"/>
      <c r="M37" s="26" t="s"/>
      <c r="N37" s="26" t="s"/>
      <c r="O37" s="26" t="s"/>
      <c r="P37" s="26" t="s"/>
    </row>
    <row r="38" spans="1:16" customHeight="1">
      <c r="A38" s="26" t="s"/>
      <c r="B38" s="26" t="s"/>
      <c r="C38" s="26" t="s"/>
      <c r="D38" s="26" t="s"/>
      <c r="E38" s="26" t="s"/>
      <c r="F38" s="26" t="s"/>
      <c r="G38" s="26" t="s"/>
      <c r="H38" s="26" t="s"/>
      <c r="I38" s="26" t="s"/>
      <c r="J38" s="26" t="s"/>
      <c r="K38" s="26" t="s"/>
      <c r="L38" s="26" t="s"/>
      <c r="M38" s="26" t="s"/>
      <c r="N38" s="26" t="s"/>
      <c r="O38" s="26" t="s"/>
      <c r="P38" s="26" t="s"/>
    </row>
    <row r="39" spans="1:16" customHeight="1">
      <c r="A39" s="26" t="s"/>
      <c r="B39" s="26" t="s"/>
      <c r="C39" s="26" t="s"/>
      <c r="D39" s="26" t="s"/>
      <c r="E39" s="26" t="s"/>
      <c r="F39" s="26" t="s"/>
      <c r="G39" s="26" t="s"/>
      <c r="H39" s="26" t="s"/>
      <c r="I39" s="26" t="s"/>
      <c r="J39" s="26" t="s"/>
      <c r="K39" s="26" t="s"/>
      <c r="L39" s="26" t="s"/>
      <c r="M39" s="26" t="s"/>
      <c r="N39" s="26" t="s"/>
      <c r="O39" s="26" t="s"/>
      <c r="P39" s="26" t="s"/>
    </row>
    <row r="40" spans="1:16" customHeight="1">
      <c r="A40" s="26" t="s"/>
      <c r="B40" s="26" t="s"/>
      <c r="C40" s="26" t="s"/>
      <c r="D40" s="26" t="s"/>
      <c r="E40" s="26" t="s"/>
      <c r="F40" s="26" t="s"/>
      <c r="G40" s="26" t="s"/>
      <c r="H40" s="26" t="s"/>
      <c r="I40" s="26" t="s"/>
      <c r="J40" s="26" t="s"/>
      <c r="K40" s="26" t="s"/>
      <c r="L40" s="26" t="s"/>
      <c r="M40" s="26" t="s"/>
      <c r="N40" s="26" t="s"/>
      <c r="O40" s="26" t="s"/>
      <c r="P40" s="26" t="s"/>
    </row>
    <row r="41" spans="1:16" customHeight="1">
      <c r="A41" s="26" t="s"/>
      <c r="B41" s="26" t="s"/>
      <c r="C41" s="26" t="s"/>
      <c r="D41" s="26" t="s"/>
      <c r="E41" s="26" t="s"/>
      <c r="F41" s="26" t="s"/>
      <c r="G41" s="26" t="s"/>
      <c r="H41" s="26" t="s"/>
      <c r="I41" s="26" t="s"/>
      <c r="J41" s="26" t="s"/>
      <c r="K41" s="26" t="s"/>
      <c r="L41" s="26" t="s"/>
      <c r="M41" s="26" t="s"/>
      <c r="N41" s="26" t="s"/>
      <c r="O41" s="26" t="s"/>
      <c r="P41" s="26" t="s"/>
    </row>
    <row r="42" spans="1:16" customHeight="1">
      <c r="A42" s="26" t="s"/>
      <c r="B42" s="26" t="s"/>
      <c r="C42" s="26" t="s"/>
      <c r="D42" s="26" t="s"/>
      <c r="E42" s="26" t="s"/>
      <c r="F42" s="26" t="s"/>
      <c r="G42" s="26" t="s"/>
      <c r="H42" s="26" t="s"/>
      <c r="I42" s="26" t="s"/>
      <c r="J42" s="26" t="s"/>
      <c r="K42" s="26" t="s"/>
      <c r="L42" s="26" t="s"/>
      <c r="M42" s="26" t="s"/>
      <c r="N42" s="26" t="s"/>
      <c r="O42" s="26" t="s"/>
      <c r="P42" s="26" t="s"/>
    </row>
    <row r="43" spans="1:16" customHeight="1">
      <c r="A43" s="26" t="s"/>
      <c r="B43" s="26" t="s"/>
      <c r="C43" s="26" t="s"/>
      <c r="D43" s="26" t="s"/>
      <c r="E43" s="26" t="s"/>
      <c r="F43" s="26" t="s"/>
      <c r="G43" s="26" t="s"/>
      <c r="H43" s="26" t="s"/>
      <c r="I43" s="26" t="s"/>
      <c r="J43" s="26" t="s"/>
      <c r="K43" s="26" t="s"/>
      <c r="L43" s="26" t="s"/>
      <c r="M43" s="26" t="s"/>
      <c r="N43" s="26" t="s"/>
      <c r="O43" s="26" t="s"/>
      <c r="P43" s="26" t="s"/>
    </row>
    <row r="44" spans="1:16" customHeight="1">
      <c r="A44" s="26" t="s"/>
      <c r="B44" s="26" t="s"/>
      <c r="C44" s="26" t="s"/>
      <c r="D44" s="26" t="s"/>
      <c r="E44" s="26" t="s"/>
      <c r="F44" s="26" t="s"/>
      <c r="G44" s="26" t="s"/>
      <c r="H44" s="26" t="s"/>
      <c r="I44" s="26" t="s"/>
      <c r="J44" s="26" t="s"/>
      <c r="K44" s="26" t="s"/>
      <c r="L44" s="26" t="s"/>
      <c r="M44" s="26" t="s"/>
      <c r="N44" s="26" t="s"/>
      <c r="O44" s="26" t="s"/>
      <c r="P44" s="26" t="s"/>
    </row>
    <row r="45" spans="1:16" customHeight="1">
      <c r="A45" s="26" t="s"/>
      <c r="B45" s="26" t="s"/>
      <c r="C45" s="26" t="s"/>
      <c r="D45" s="26" t="s"/>
      <c r="E45" s="26" t="s"/>
      <c r="F45" s="26" t="s"/>
      <c r="G45" s="26" t="s"/>
      <c r="H45" s="26" t="s"/>
      <c r="I45" s="26" t="s"/>
      <c r="J45" s="26" t="s"/>
      <c r="K45" s="26" t="s"/>
      <c r="L45" s="26" t="s"/>
      <c r="M45" s="26" t="s"/>
      <c r="N45" s="26" t="s"/>
      <c r="O45" s="26" t="s"/>
      <c r="P45" s="26" t="s"/>
    </row>
    <row r="46" spans="1:16" customHeight="1">
      <c r="A46" s="26" t="s"/>
      <c r="B46" s="26" t="s"/>
      <c r="C46" s="26" t="s"/>
      <c r="D46" s="26" t="s"/>
      <c r="E46" s="26" t="s"/>
      <c r="F46" s="26" t="s"/>
      <c r="G46" s="26" t="s"/>
      <c r="H46" s="26" t="s"/>
      <c r="I46" s="26" t="s"/>
      <c r="J46" s="26" t="s"/>
      <c r="K46" s="26" t="s"/>
      <c r="L46" s="26" t="s"/>
      <c r="M46" s="26" t="s"/>
      <c r="N46" s="26" t="s"/>
      <c r="O46" s="26" t="s"/>
      <c r="P46" s="26" t="s"/>
    </row>
    <row r="47" spans="1:16" customHeight="1">
      <c r="A47" s="26" t="s"/>
      <c r="B47" s="26" t="s"/>
      <c r="C47" s="26" t="s"/>
      <c r="D47" s="26" t="s"/>
      <c r="E47" s="26" t="s"/>
      <c r="F47" s="26" t="s"/>
      <c r="G47" s="26" t="s"/>
      <c r="H47" s="26" t="s"/>
      <c r="I47" s="26" t="s"/>
      <c r="J47" s="26" t="s"/>
      <c r="K47" s="26" t="s"/>
      <c r="L47" s="26" t="s"/>
      <c r="M47" s="26" t="s"/>
      <c r="N47" s="26" t="s"/>
      <c r="O47" s="26" t="s"/>
      <c r="P47" s="26" t="s"/>
    </row>
    <row r="48" spans="1:16" customHeight="1">
      <c r="A48" s="26" t="s"/>
      <c r="B48" s="26" t="s"/>
      <c r="C48" s="26" t="s"/>
      <c r="D48" s="26" t="s"/>
      <c r="E48" s="26" t="s"/>
      <c r="F48" s="26" t="s"/>
      <c r="G48" s="26" t="s"/>
      <c r="H48" s="26" t="s"/>
      <c r="I48" s="26" t="s"/>
      <c r="J48" s="26" t="s"/>
      <c r="K48" s="26" t="s"/>
      <c r="L48" s="26" t="s"/>
      <c r="M48" s="26" t="s"/>
      <c r="N48" s="26" t="s"/>
      <c r="O48" s="26" t="s"/>
      <c r="P48" s="26" t="s"/>
    </row>
    <row r="49" spans="1:16" customHeight="1">
      <c r="A49" s="26" t="s"/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6" t="s"/>
      <c r="N49" s="26" t="s"/>
      <c r="O49" s="26" t="s"/>
      <c r="P49" s="26" t="s"/>
    </row>
    <row r="50" spans="1:16" customHeight="1">
      <c r="A50" s="26" t="s"/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6" t="s"/>
      <c r="N50" s="26" t="s"/>
      <c r="O50" s="26" t="s"/>
      <c r="P50" s="26" t="s"/>
    </row>
    <row r="51" spans="1:16" customHeight="1">
      <c r="A51" s="26" t="s"/>
      <c r="B51" s="26" t="s"/>
      <c r="C51" s="26" t="s"/>
      <c r="D51" s="26" t="s"/>
      <c r="E51" s="26" t="s"/>
      <c r="F51" s="26" t="s"/>
      <c r="G51" s="26" t="s"/>
      <c r="H51" s="26" t="s"/>
      <c r="I51" s="26" t="s"/>
      <c r="J51" s="26" t="s"/>
      <c r="K51" s="26" t="s"/>
      <c r="L51" s="26" t="s"/>
      <c r="M51" s="26" t="s"/>
      <c r="N51" s="26" t="s"/>
      <c r="O51" s="26" t="s"/>
      <c r="P51" s="26" t="s"/>
    </row>
    <row r="52" spans="1:16" customHeight="1">
      <c r="A52" s="26" t="s"/>
      <c r="B52" s="26" t="s"/>
      <c r="C52" s="26" t="s"/>
      <c r="D52" s="26" t="s"/>
      <c r="E52" s="26" t="s"/>
      <c r="F52" s="26" t="s"/>
      <c r="G52" s="26" t="s"/>
      <c r="H52" s="26" t="s"/>
      <c r="I52" s="26" t="s"/>
      <c r="J52" s="26" t="s"/>
      <c r="K52" s="26" t="s"/>
      <c r="L52" s="26" t="s"/>
      <c r="M52" s="26" t="s"/>
      <c r="N52" s="26" t="s"/>
      <c r="O52" s="26" t="s"/>
      <c r="P52" s="26" t="s"/>
    </row>
    <row r="53" spans="1:16" customHeight="1">
      <c r="A53" s="26" t="s"/>
      <c r="B53" s="26" t="s"/>
      <c r="C53" s="26" t="s"/>
      <c r="D53" s="26" t="s"/>
      <c r="E53" s="26" t="s"/>
      <c r="F53" s="26" t="s"/>
      <c r="G53" s="26" t="s"/>
      <c r="H53" s="26" t="s"/>
      <c r="I53" s="26" t="s"/>
      <c r="J53" s="26" t="s"/>
      <c r="K53" s="26" t="s"/>
      <c r="L53" s="26" t="s"/>
      <c r="M53" s="26" t="s"/>
      <c r="N53" s="26" t="s"/>
      <c r="O53" s="26" t="s"/>
      <c r="P53" s="26" t="s"/>
    </row>
    <row r="54" spans="1:16" customHeight="1">
      <c r="A54" s="26" t="s"/>
      <c r="B54" s="26" t="s"/>
      <c r="C54" s="26" t="s"/>
      <c r="D54" s="26" t="s"/>
      <c r="E54" s="26" t="s"/>
      <c r="F54" s="26" t="s"/>
      <c r="G54" s="26" t="s"/>
      <c r="H54" s="26" t="s"/>
      <c r="I54" s="26" t="s"/>
      <c r="J54" s="26" t="s"/>
      <c r="K54" s="26" t="s"/>
      <c r="L54" s="26" t="s"/>
      <c r="M54" s="26" t="s"/>
      <c r="N54" s="26" t="s"/>
      <c r="O54" s="26" t="s"/>
      <c r="P54" s="26" t="s"/>
    </row>
    <row r="55" spans="1:16" customHeight="1">
      <c r="A55" s="26" t="s"/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6" t="s"/>
      <c r="N55" s="26" t="s"/>
      <c r="O55" s="26" t="s"/>
      <c r="P55" s="26" t="s"/>
    </row>
    <row r="56" spans="1:16" customHeight="1">
      <c r="A56" s="26" t="s"/>
      <c r="B56" s="26" t="s"/>
      <c r="C56" s="26" t="s"/>
      <c r="D56" s="26" t="s"/>
      <c r="E56" s="26" t="s"/>
      <c r="F56" s="26" t="s"/>
      <c r="G56" s="26" t="s"/>
      <c r="H56" s="26" t="s"/>
      <c r="I56" s="26" t="s"/>
      <c r="J56" s="26" t="s"/>
      <c r="K56" s="26" t="s"/>
      <c r="L56" s="26" t="s"/>
      <c r="M56" s="26" t="s"/>
      <c r="N56" s="26" t="s"/>
      <c r="O56" s="26" t="s"/>
      <c r="P56" s="26" t="s"/>
    </row>
    <row r="57" spans="1:16" customHeight="1">
      <c r="A57" s="26" t="s"/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6" t="s"/>
      <c r="N57" s="26" t="s"/>
      <c r="O57" s="26" t="s"/>
      <c r="P57" s="26" t="s"/>
    </row>
    <row r="58" spans="1:16" customHeight="1">
      <c r="A58" s="26" t="s"/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6" t="s"/>
      <c r="N58" s="26" t="s"/>
      <c r="O58" s="26" t="s"/>
      <c r="P58" s="26" t="s"/>
    </row>
    <row r="59" spans="1:16" customHeight="1">
      <c r="A59" s="26" t="s"/>
      <c r="B59" s="26" t="s"/>
      <c r="C59" s="26" t="s"/>
      <c r="D59" s="26" t="s"/>
      <c r="E59" s="26" t="s"/>
      <c r="F59" s="26" t="s"/>
      <c r="G59" s="26" t="s"/>
      <c r="H59" s="26" t="s"/>
      <c r="I59" s="26" t="s"/>
      <c r="J59" s="26" t="s"/>
      <c r="K59" s="26" t="s"/>
      <c r="L59" s="26" t="s"/>
      <c r="M59" s="26" t="s"/>
      <c r="N59" s="26" t="s"/>
      <c r="O59" s="26" t="s"/>
      <c r="P59" s="26" t="s"/>
    </row>
    <row r="60" spans="1:16" customHeight="1">
      <c r="A60" s="26" t="s"/>
      <c r="B60" s="26" t="s"/>
      <c r="C60" s="26" t="s"/>
      <c r="D60" s="26" t="s"/>
      <c r="E60" s="26" t="s"/>
      <c r="F60" s="26" t="s"/>
      <c r="G60" s="26" t="s"/>
      <c r="H60" s="26" t="s"/>
      <c r="I60" s="26" t="s"/>
      <c r="J60" s="26" t="s"/>
      <c r="K60" s="26" t="s"/>
      <c r="L60" s="26" t="s"/>
      <c r="M60" s="26" t="s"/>
      <c r="N60" s="26" t="s"/>
      <c r="O60" s="26" t="s"/>
      <c r="P60" s="26" t="s"/>
    </row>
    <row r="61" spans="1:16" customHeight="1">
      <c r="A61" s="26" t="s"/>
      <c r="B61" s="26" t="s"/>
      <c r="C61" s="26" t="s"/>
      <c r="D61" s="26" t="s"/>
      <c r="E61" s="26" t="s"/>
      <c r="F61" s="26" t="s"/>
      <c r="G61" s="26" t="s"/>
      <c r="H61" s="26" t="s"/>
      <c r="I61" s="26" t="s"/>
      <c r="J61" s="26" t="s"/>
      <c r="K61" s="26" t="s"/>
      <c r="L61" s="26" t="s"/>
      <c r="M61" s="26" t="s"/>
      <c r="N61" s="26" t="s"/>
      <c r="O61" s="26" t="s"/>
      <c r="P61" s="26" t="s"/>
    </row>
    <row r="62" spans="1:13" customHeight="1">
      <c r="A62" s="26" t="s"/>
      <c r="B62" s="26" t="s"/>
      <c r="C62" s="26" t="s"/>
      <c r="D62" s="26" t="s"/>
      <c r="E62" s="26" t="s"/>
      <c r="F62" s="26" t="s"/>
      <c r="G62" s="26" t="s"/>
      <c r="H62" s="26" t="s"/>
      <c r="I62" s="26" t="s"/>
      <c r="J62" s="26" t="s"/>
      <c r="K62" s="26" t="s"/>
      <c r="L62" s="26" t="s"/>
      <c r="M62" s="26" t="s"/>
    </row>
    <row r="63" spans="1:13" customHeight="1">
      <c r="A63" s="26" t="s"/>
      <c r="B63" s="26" t="s"/>
      <c r="C63" s="26" t="s"/>
      <c r="D63" s="26" t="s"/>
      <c r="E63" s="26" t="s"/>
      <c r="F63" s="26" t="s"/>
      <c r="G63" s="26" t="s"/>
      <c r="H63" s="26" t="s"/>
      <c r="I63" s="26" t="s"/>
      <c r="J63" s="26" t="s"/>
      <c r="K63" s="26" t="s"/>
      <c r="L63" s="26" t="s"/>
      <c r="M63" s="26" t="s"/>
    </row>
    <row r="64" spans="1:13" customHeight="1">
      <c r="A64" s="26" t="s"/>
      <c r="B64" s="26" t="s"/>
      <c r="C64" s="26" t="s"/>
      <c r="D64" s="26" t="s"/>
      <c r="E64" s="26" t="s"/>
      <c r="F64" s="26" t="s"/>
      <c r="G64" s="26" t="s"/>
      <c r="H64" s="26" t="s"/>
      <c r="I64" s="26" t="s"/>
      <c r="J64" s="26" t="s"/>
      <c r="K64" s="26" t="s"/>
      <c r="L64" s="26" t="s"/>
      <c r="M64" s="26" t="s"/>
    </row>
    <row r="65" spans="1:13" customHeight="1">
      <c r="A65" s="26" t="s"/>
      <c r="B65" s="26" t="s"/>
      <c r="C65" s="26" t="s"/>
      <c r="D65" s="26" t="s"/>
      <c r="E65" s="26" t="s"/>
      <c r="F65" s="26" t="s"/>
      <c r="G65" s="26" t="s"/>
      <c r="H65" s="26" t="s"/>
      <c r="I65" s="26" t="s"/>
      <c r="J65" s="26" t="s"/>
      <c r="K65" s="26" t="s"/>
      <c r="L65" s="26" t="s"/>
      <c r="M65" s="26" t="s"/>
    </row>
    <row r="66" spans="1:13" customHeight="1">
      <c r="A66" s="26" t="s"/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6" t="s"/>
    </row>
    <row r="67" spans="1:13" customHeight="1">
      <c r="A67" s="26" t="s"/>
      <c r="B67" s="26" t="s"/>
      <c r="C67" s="26" t="s"/>
      <c r="D67" s="26" t="s"/>
      <c r="E67" s="26" t="s"/>
      <c r="F67" s="26" t="s"/>
      <c r="G67" s="26" t="s"/>
      <c r="H67" s="26" t="s"/>
      <c r="I67" s="26" t="s"/>
      <c r="J67" s="26" t="s"/>
      <c r="K67" s="26" t="s"/>
      <c r="L67" s="26" t="s"/>
      <c r="M67" s="26" t="s"/>
    </row>
    <row r="68" spans="1:13" customHeight="1">
      <c r="A68" s="26" t="s"/>
      <c r="B68" s="26" t="s"/>
      <c r="C68" s="26" t="s"/>
      <c r="D68" s="26" t="s"/>
      <c r="E68" s="26" t="s"/>
      <c r="F68" s="26" t="s"/>
      <c r="G68" s="26" t="s"/>
      <c r="H68" s="26" t="s"/>
      <c r="I68" s="26" t="s"/>
      <c r="J68" s="26" t="s"/>
      <c r="K68" s="26" t="s"/>
      <c r="L68" s="26" t="s"/>
      <c r="M68" s="26" t="s"/>
    </row>
    <row r="69" spans="1:13" customHeight="1">
      <c r="A69" s="26" t="s"/>
      <c r="B69" s="26" t="s"/>
      <c r="C69" s="26" t="s"/>
      <c r="D69" s="26" t="s"/>
      <c r="E69" s="26" t="s"/>
      <c r="F69" s="26" t="s"/>
      <c r="G69" s="26" t="s"/>
      <c r="H69" s="26" t="s"/>
      <c r="I69" s="26" t="s"/>
      <c r="J69" s="26" t="s"/>
      <c r="K69" s="26" t="s"/>
      <c r="L69" s="26" t="s"/>
      <c r="M69" s="26" t="s"/>
    </row>
    <row r="70" spans="1:13" customHeight="1">
      <c r="A70" s="26" t="s"/>
      <c r="B70" s="26" t="s"/>
      <c r="C70" s="26" t="s"/>
      <c r="D70" s="26" t="s"/>
      <c r="E70" s="26" t="s"/>
      <c r="F70" s="26" t="s"/>
      <c r="G70" s="26" t="s"/>
      <c r="H70" s="26" t="s"/>
      <c r="I70" s="26" t="s"/>
      <c r="J70" s="26" t="s"/>
      <c r="K70" s="26" t="s"/>
      <c r="L70" s="26" t="s"/>
      <c r="M70" s="26" t="s"/>
    </row>
    <row r="71" spans="1:13" customHeight="1">
      <c r="A71" s="26" t="s"/>
      <c r="B71" s="26" t="s"/>
      <c r="C71" s="26" t="s"/>
      <c r="D71" s="26" t="s"/>
      <c r="E71" s="26" t="s"/>
      <c r="F71" s="26" t="s"/>
      <c r="G71" s="26" t="s"/>
      <c r="H71" s="26" t="s"/>
      <c r="I71" s="26" t="s"/>
      <c r="J71" s="26" t="s"/>
      <c r="K71" s="26" t="s"/>
      <c r="L71" s="26" t="s"/>
      <c r="M71" s="26" t="s"/>
    </row>
    <row r="72" spans="1:13" customHeight="1">
      <c r="A72" s="26" t="s"/>
      <c r="B72" s="26" t="s"/>
      <c r="C72" s="26" t="s"/>
      <c r="D72" s="26" t="s"/>
      <c r="E72" s="26" t="s"/>
      <c r="F72" s="26" t="s"/>
      <c r="G72" s="26" t="s"/>
      <c r="H72" s="26" t="s"/>
      <c r="I72" s="26" t="s"/>
      <c r="J72" s="26" t="s"/>
      <c r="K72" s="26" t="s"/>
      <c r="L72" s="26" t="s"/>
      <c r="M72" s="26" t="s"/>
    </row>
    <row r="73" spans="1:13" customHeight="1">
      <c r="A73" s="26" t="s"/>
      <c r="B73" s="26" t="s"/>
      <c r="C73" s="26" t="s"/>
      <c r="D73" s="26" t="s"/>
      <c r="E73" s="26" t="s"/>
      <c r="F73" s="26" t="s"/>
      <c r="G73" s="26" t="s"/>
      <c r="H73" s="26" t="s"/>
      <c r="I73" s="26" t="s"/>
      <c r="J73" s="26" t="s"/>
      <c r="K73" s="26" t="s"/>
      <c r="L73" s="26" t="s"/>
      <c r="M73" s="26" t="s"/>
    </row>
    <row r="74" spans="1:13" customHeight="1">
      <c r="A74" s="26" t="s"/>
      <c r="B74" s="26" t="s"/>
      <c r="C74" s="26" t="s"/>
      <c r="D74" s="26" t="s"/>
      <c r="E74" s="26" t="s"/>
      <c r="F74" s="26" t="s"/>
      <c r="G74" s="26" t="s"/>
      <c r="H74" s="26" t="s"/>
      <c r="I74" s="26" t="s"/>
      <c r="J74" s="26" t="s"/>
      <c r="K74" s="26" t="s"/>
      <c r="L74" s="26" t="s"/>
      <c r="M74" s="26" t="s"/>
    </row>
    <row r="75" spans="1:13" customHeight="1">
      <c r="A75" s="26" t="s"/>
      <c r="B75" s="26" t="s"/>
      <c r="C75" s="26" t="s"/>
      <c r="D75" s="26" t="s"/>
      <c r="E75" s="26" t="s"/>
      <c r="F75" s="26" t="s"/>
      <c r="G75" s="26" t="s"/>
      <c r="H75" s="26" t="s"/>
      <c r="I75" s="26" t="s"/>
      <c r="J75" s="26" t="s"/>
      <c r="K75" s="26" t="s"/>
      <c r="L75" s="26" t="s"/>
      <c r="M75" s="26" t="s"/>
    </row>
    <row r="76" spans="1:13" customHeight="1">
      <c r="A76" s="26" t="s"/>
      <c r="B76" s="26" t="s"/>
      <c r="C76" s="26" t="s"/>
      <c r="D76" s="26" t="s"/>
      <c r="E76" s="26" t="s"/>
      <c r="F76" s="26" t="s"/>
      <c r="G76" s="26" t="s"/>
      <c r="H76" s="26" t="s"/>
      <c r="I76" s="26" t="s"/>
      <c r="J76" s="26" t="s"/>
      <c r="K76" s="26" t="s"/>
      <c r="L76" s="26" t="s"/>
      <c r="M76" s="26" t="s"/>
    </row>
  </sheetData>
  <mergeCells count="9">
    <mergeCell ref="A1:P1"/>
    <mergeCell ref="R6:X6"/>
    <mergeCell ref="R9:X9"/>
    <mergeCell ref="R10:X10"/>
    <mergeCell ref="C17:M17"/>
    <mergeCell ref="H18:N18"/>
    <mergeCell ref="O18:R20"/>
    <mergeCell ref="S18:T20"/>
    <mergeCell ref="O21:R33"/>
  </mergeCells>
  <conditionalFormatting sqref="J5:J16">
    <cfRule type="expression" dxfId="4" priority="1">
      <formula>OR(J5=0,J5&lt;0)</formula>
    </cfRule>
  </conditionalFormatting>
  <conditionalFormatting sqref="C3:P16">
    <cfRule type="expression" dxfId="1" priority="2">
      <formula>C3&gt;0.01</formula>
    </cfRule>
  </conditionalFormatting>
  <conditionalFormatting sqref="A3:X4 A5:I16 K5:X8 K9:R9 K10:X16 A17:X17">
    <cfRule type="expression" dxfId="4" priority="3">
      <formula>OR(A3=0,A3&lt;0)</formula>
    </cfRule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>
  <sheetPr/>
  <dimension ref="XFD82"/>
  <sheetViews>
    <sheetView showGridLines="1" showOutlineSymbols="0" zoomScale="70" zoomScaleNormal="70" workbookViewId="0"/>
  </sheetViews>
  <sheetFormatPr defaultColWidth="6.25833" defaultRowHeight="21" customHeight="1"/>
  <cols>
    <col min="1" max="1" width="4.375" style="704" customWidth="1"/>
    <col min="2" max="5" width="6.25833" style="704" customWidth="1"/>
    <col min="6" max="6" width="8.25" style="704" customWidth="1"/>
    <col min="7" max="7" width="6.25833" style="704" customWidth="1"/>
    <col min="8" max="8" width="1.625" style="704" customWidth="1"/>
    <col min="9" max="9" width="3.125" style="705" customWidth="1"/>
    <col min="10" max="15" width="6.25833" style="704" customWidth="1"/>
    <col min="16" max="16" width="1.75" style="706" customWidth="1"/>
    <col min="17" max="17" width="3.75" style="707" customWidth="1"/>
    <col min="18" max="23" width="6.25833" style="704" customWidth="1"/>
    <col min="24" max="24" width="1.375" style="704" customWidth="1"/>
    <col min="25" max="25" width="3.5" style="704" customWidth="1"/>
    <col min="26" max="31" width="6.25833" style="704" customWidth="1"/>
    <col min="32" max="32" width="1.25" style="704" customWidth="1"/>
    <col min="33" max="33" width="3.875" style="705" customWidth="1"/>
    <col min="34" max="39" width="6.25833" style="704" customWidth="1"/>
    <col min="40" max="40" width="0.875" style="704" customWidth="1"/>
    <col min="41" max="41" width="2.25" style="704" customWidth="1"/>
    <col min="42" max="51" width="6.25833" style="704" customWidth="1"/>
  </cols>
  <sheetData>
    <row r="1" spans="1:51" customHeight="1">
      <c r="A1" s="397" t="s"/>
      <c r="B1" s="398" t="s">
        <v>197</v>
      </c>
      <c r="C1" s="399" t="s"/>
      <c r="D1" s="399" t="s"/>
      <c r="E1" s="399" t="s"/>
      <c r="F1" s="399" t="s"/>
      <c r="G1" s="399" t="s"/>
      <c r="H1" s="399" t="s"/>
      <c r="I1" s="400" t="s"/>
      <c r="J1" s="399" t="s"/>
      <c r="K1" s="399" t="s"/>
      <c r="L1" s="399" t="s"/>
      <c r="M1" s="401" t="s"/>
      <c r="N1" s="399" t="s"/>
      <c r="O1" s="402" t="s"/>
      <c r="P1" s="399" t="s"/>
      <c r="Q1" s="400" t="s"/>
      <c r="R1" s="399" t="s"/>
      <c r="S1" s="399" t="s"/>
      <c r="T1" s="399" t="s"/>
      <c r="U1" s="399" t="s"/>
      <c r="V1" s="399" t="s"/>
      <c r="W1" s="399" t="s"/>
      <c r="X1" s="399" t="s"/>
      <c r="Y1" s="399" t="s"/>
      <c r="Z1" s="399" t="s"/>
      <c r="AA1" s="399" t="s"/>
      <c r="AB1" s="399" t="s"/>
      <c r="AC1" s="399" t="s"/>
      <c r="AD1" s="399" t="s"/>
      <c r="AE1" s="399" t="s"/>
      <c r="AF1" s="399" t="s"/>
      <c r="AG1" s="400" t="s"/>
      <c r="AH1" s="399" t="s"/>
      <c r="AI1" s="399" t="s"/>
      <c r="AJ1" s="399" t="s"/>
      <c r="AK1" s="399" t="s"/>
      <c r="AL1" s="399" t="s"/>
      <c r="AM1" s="399" t="s"/>
      <c r="AN1" s="399" t="s"/>
      <c r="AO1" s="399" t="s"/>
      <c r="AP1" s="399" t="s"/>
      <c r="AQ1" s="399" t="s"/>
      <c r="AR1" s="399" t="s"/>
      <c r="AS1" s="399" t="s"/>
      <c r="AT1" s="399" t="s"/>
      <c r="AU1" s="403" t="s"/>
      <c r="AV1" s="397" t="s"/>
      <c r="AW1" s="397" t="s"/>
      <c r="AX1" s="397" t="s"/>
      <c r="AY1" s="397" t="s"/>
    </row>
    <row r="2" spans="1:51" customHeight="1">
      <c r="A2" s="397" t="s"/>
      <c r="B2" s="404" t="s">
        <v>198</v>
      </c>
      <c r="C2" s="405" t="s"/>
      <c r="D2" s="405" t="s"/>
      <c r="E2" s="405" t="s"/>
      <c r="F2" s="405" t="s"/>
      <c r="G2" s="406" t="s"/>
      <c r="H2" s="405" t="s"/>
      <c r="I2" s="407" t="s"/>
      <c r="J2" s="408" t="str">
        <f>=网吧区域定价!C2</f>
        <v>等级01</v>
      </c>
      <c r="K2" s="405" t="s"/>
      <c r="L2" s="405" t="s"/>
      <c r="M2" s="405" t="s"/>
      <c r="N2" s="405" t="s"/>
      <c r="O2" s="409" t="s"/>
      <c r="P2" s="405" t="s"/>
      <c r="Q2" s="407" t="s"/>
      <c r="R2" s="408" t="s">
        <v>198</v>
      </c>
      <c r="S2" s="405" t="s"/>
      <c r="T2" s="405" t="s"/>
      <c r="U2" s="405" t="s"/>
      <c r="V2" s="405" t="s"/>
      <c r="W2" s="409" t="s"/>
      <c r="X2" s="405" t="s"/>
      <c r="Y2" s="405" t="s"/>
      <c r="Z2" s="410" t="str">
        <f>=网吧区域定价!D2</f>
        <v>等级02</v>
      </c>
      <c r="AA2" s="410" t="s"/>
      <c r="AB2" s="410" t="s"/>
      <c r="AC2" s="410" t="s"/>
      <c r="AD2" s="410" t="s"/>
      <c r="AE2" s="411" t="s"/>
      <c r="AF2" s="412" t="s"/>
      <c r="AG2" s="413" t="s"/>
      <c r="AH2" s="414" t="s">
        <v>198</v>
      </c>
      <c r="AI2" s="410" t="s"/>
      <c r="AJ2" s="410" t="s"/>
      <c r="AK2" s="410" t="s"/>
      <c r="AL2" s="410" t="s"/>
      <c r="AM2" s="411" t="s"/>
      <c r="AN2" s="405" t="s"/>
      <c r="AO2" s="405" t="s"/>
      <c r="AP2" s="414" t="str">
        <f>=网吧区域定价!E2</f>
        <v>等级03</v>
      </c>
      <c r="AQ2" s="410" t="s"/>
      <c r="AR2" s="410" t="s"/>
      <c r="AS2" s="410" t="s"/>
      <c r="AT2" s="410" t="s"/>
      <c r="AU2" s="411" t="s"/>
      <c r="AV2" s="397" t="s"/>
      <c r="AW2" s="397" t="s"/>
      <c r="AX2" s="397" t="s"/>
      <c r="AY2" s="397" t="s"/>
    </row>
    <row r="3" spans="1:48" customHeight="1">
      <c r="A3" s="397" t="s"/>
      <c r="B3" s="415" t="str">
        <f>=网吧区域定价!$B$3</f>
        <v>区域01</v>
      </c>
      <c r="C3" s="416" t="s"/>
      <c r="D3" s="416" t="s"/>
      <c r="E3" s="416" t="s"/>
      <c r="F3" s="416" t="s"/>
      <c r="G3" s="417" t="s"/>
      <c r="H3" s="418" t="s"/>
      <c r="I3" s="419" t="s"/>
      <c r="J3" s="420" t="s">
        <v>199</v>
      </c>
      <c r="K3" s="421" t="s"/>
      <c r="L3" s="421" t="s"/>
      <c r="M3" s="421" t="s"/>
      <c r="N3" s="421" t="s"/>
      <c r="O3" s="422" t="s"/>
      <c r="P3" s="423" t="s"/>
      <c r="Q3" s="424" t="s"/>
      <c r="R3" s="425" t="str">
        <f>=网吧区域定价!B3</f>
        <v>区域01</v>
      </c>
      <c r="S3" s="426" t="s"/>
      <c r="T3" s="426" t="s"/>
      <c r="U3" s="426" t="s"/>
      <c r="V3" s="426" t="s"/>
      <c r="W3" s="427" t="s"/>
      <c r="X3" s="428" t="s"/>
      <c r="Y3" s="428" t="s"/>
      <c r="Z3" s="429" t="e">
        <f>=DISPIMG("ID_B156F1729D8649D085C85A6DC017CB2A",1)</f>
        <v>#NAME?</v>
      </c>
      <c r="AA3" s="430" t="s"/>
      <c r="AB3" s="430" t="s"/>
      <c r="AC3" s="430" t="s"/>
      <c r="AD3" s="430" t="s"/>
      <c r="AE3" s="431" t="s"/>
      <c r="AF3" s="432" t="s"/>
      <c r="AG3" s="433" t="s"/>
      <c r="AH3" s="434" t="str">
        <f>=网吧区域定价!$B$3</f>
        <v>区域01</v>
      </c>
      <c r="AI3" s="435" t="s"/>
      <c r="AJ3" s="435" t="s"/>
      <c r="AK3" s="435" t="s"/>
      <c r="AL3" s="435" t="s"/>
      <c r="AM3" s="436" t="s"/>
      <c r="AN3" s="437" t="s"/>
      <c r="AO3" s="437" t="s"/>
      <c r="AP3" s="438" t="s"/>
      <c r="AQ3" s="439" t="s"/>
      <c r="AR3" s="439" t="s"/>
      <c r="AS3" s="439" t="s"/>
      <c r="AT3" s="439" t="s"/>
      <c r="AU3" s="440" t="s"/>
      <c r="AV3" s="441" t="s">
        <v>200</v>
      </c>
    </row>
    <row r="4" spans="1:47" customHeight="1">
      <c r="A4" s="397" t="s"/>
      <c r="B4" s="442" t="s">
        <v>201</v>
      </c>
      <c r="C4" s="443" t="s"/>
      <c r="D4" s="443" t="s"/>
      <c r="E4" s="443" t="s"/>
      <c r="F4" s="443" t="s"/>
      <c r="G4" s="444" t="s"/>
      <c r="H4" s="445" t="s"/>
      <c r="I4" s="446" t="s"/>
      <c r="J4" s="447" t="s"/>
      <c r="K4" s="448" t="s"/>
      <c r="L4" s="448" t="s"/>
      <c r="M4" s="448" t="s"/>
      <c r="N4" s="448" t="s"/>
      <c r="O4" s="449" t="s"/>
      <c r="P4" s="423" t="s"/>
      <c r="Q4" s="424" t="s"/>
      <c r="R4" s="450" t="s">
        <v>201</v>
      </c>
      <c r="S4" s="451" t="s"/>
      <c r="T4" s="451" t="s"/>
      <c r="U4" s="451" t="s"/>
      <c r="V4" s="451" t="s"/>
      <c r="W4" s="452" t="s"/>
      <c r="X4" s="445" t="s"/>
      <c r="Y4" s="445" t="s"/>
      <c r="Z4" s="432" t="s"/>
      <c r="AA4" s="432" t="s"/>
      <c r="AB4" s="432" t="s"/>
      <c r="AC4" s="432" t="s"/>
      <c r="AD4" s="432" t="s"/>
      <c r="AE4" s="453" t="s"/>
      <c r="AF4" s="432" t="s"/>
      <c r="AG4" s="433" t="s"/>
      <c r="AH4" s="442" t="s">
        <v>201</v>
      </c>
      <c r="AI4" s="443" t="s"/>
      <c r="AJ4" s="443" t="s"/>
      <c r="AK4" s="443" t="s"/>
      <c r="AL4" s="443" t="s"/>
      <c r="AM4" s="444" t="s"/>
      <c r="AN4" s="445" t="s"/>
      <c r="AO4" s="445" t="s"/>
      <c r="AP4" s="454" t="s"/>
      <c r="AQ4" s="448" t="s"/>
      <c r="AR4" s="448" t="s"/>
      <c r="AS4" s="448" t="s"/>
      <c r="AT4" s="448" t="s"/>
      <c r="AU4" s="455" t="s"/>
    </row>
    <row r="5" spans="1:47" customHeight="1">
      <c r="A5" s="397" t="s"/>
      <c r="B5" s="456" t="s">
        <v>202</v>
      </c>
      <c r="C5" s="457">
        <f>=C6-C4</f>
        <v>0</v>
      </c>
      <c r="D5" s="457">
        <f>=D6-D4</f>
        <v>0</v>
      </c>
      <c r="E5" s="457">
        <f>=E6-E4</f>
        <v>0</v>
      </c>
      <c r="F5" s="457">
        <f>=F6-F4</f>
        <v>0</v>
      </c>
      <c r="G5" s="458">
        <f>=G6-G4</f>
        <v>0</v>
      </c>
      <c r="H5" s="459" t="s"/>
      <c r="I5" s="460" t="s"/>
      <c r="J5" s="447" t="s"/>
      <c r="K5" s="448" t="s"/>
      <c r="L5" s="448" t="s"/>
      <c r="M5" s="448" t="s"/>
      <c r="N5" s="448" t="s"/>
      <c r="O5" s="449" t="s"/>
      <c r="P5" s="423" t="s"/>
      <c r="Q5" s="424" t="s"/>
      <c r="R5" s="450" t="s">
        <v>202</v>
      </c>
      <c r="S5" s="461">
        <f>=S6-S4</f>
        <v>0</v>
      </c>
      <c r="T5" s="461">
        <f>=T6-T4</f>
        <v>0</v>
      </c>
      <c r="U5" s="461">
        <f>=U6-U4</f>
        <v>0</v>
      </c>
      <c r="V5" s="461">
        <f>=V6-V4</f>
        <v>0</v>
      </c>
      <c r="W5" s="462">
        <f>=W6-W4</f>
        <v>0</v>
      </c>
      <c r="X5" s="459" t="s"/>
      <c r="Y5" s="459" t="s"/>
      <c r="Z5" s="432" t="s"/>
      <c r="AA5" s="432" t="s"/>
      <c r="AB5" s="432" t="s"/>
      <c r="AC5" s="432" t="s"/>
      <c r="AD5" s="432" t="s"/>
      <c r="AE5" s="453" t="s"/>
      <c r="AF5" s="432" t="s"/>
      <c r="AG5" s="433" t="s"/>
      <c r="AH5" s="456" t="s">
        <v>202</v>
      </c>
      <c r="AI5" s="457">
        <f>=AI6-AI4</f>
        <v>0</v>
      </c>
      <c r="AJ5" s="457">
        <f>=AJ6-AJ4</f>
        <v>0</v>
      </c>
      <c r="AK5" s="457">
        <f>=AK6-AK4</f>
        <v>0</v>
      </c>
      <c r="AL5" s="457">
        <f>=AL6-AL4</f>
        <v>0</v>
      </c>
      <c r="AM5" s="458">
        <f>=AM6-AM4</f>
        <v>0</v>
      </c>
      <c r="AN5" s="459" t="s"/>
      <c r="AO5" s="459" t="s"/>
      <c r="AP5" s="454" t="s"/>
      <c r="AQ5" s="448" t="s"/>
      <c r="AR5" s="448" t="s"/>
      <c r="AS5" s="448" t="s"/>
      <c r="AT5" s="448" t="s"/>
      <c r="AU5" s="455" t="s"/>
    </row>
    <row r="6" spans="1:47" customHeight="1">
      <c r="A6" s="463">
        <f>=AVERAGEIF(C7:G7,"&lt;&gt;")</f>
        <v>0</v>
      </c>
      <c r="B6" s="464" t="s">
        <v>203</v>
      </c>
      <c r="C6" s="443" t="s"/>
      <c r="D6" s="443" t="s"/>
      <c r="E6" s="443" t="s"/>
      <c r="F6" s="443" t="s"/>
      <c r="G6" s="465" t="s"/>
      <c r="H6" s="466" t="s"/>
      <c r="I6" s="467" t="s"/>
      <c r="J6" s="447" t="s"/>
      <c r="K6" s="448" t="s"/>
      <c r="L6" s="448" t="s"/>
      <c r="M6" s="448" t="s"/>
      <c r="N6" s="448" t="s"/>
      <c r="O6" s="449" t="s"/>
      <c r="P6" s="423" t="s"/>
      <c r="Q6" s="468">
        <f>=AVERAGEIF(S7:W7,"&lt;&gt;")</f>
        <v>0</v>
      </c>
      <c r="R6" s="450" t="s">
        <v>203</v>
      </c>
      <c r="S6" s="451" t="s"/>
      <c r="T6" s="451" t="s"/>
      <c r="U6" s="451" t="s"/>
      <c r="V6" s="451" t="s"/>
      <c r="W6" s="469" t="s"/>
      <c r="X6" s="466" t="s"/>
      <c r="Y6" s="466" t="s"/>
      <c r="Z6" s="432" t="s"/>
      <c r="AA6" s="432" t="s"/>
      <c r="AB6" s="432" t="s"/>
      <c r="AC6" s="432" t="s"/>
      <c r="AD6" s="432" t="s"/>
      <c r="AE6" s="453" t="s"/>
      <c r="AF6" s="432" t="s"/>
      <c r="AG6" s="470">
        <f>=AVERAGEIF(AI7:AM7,"&lt;&gt;")</f>
        <v>0</v>
      </c>
      <c r="AH6" s="456" t="s">
        <v>203</v>
      </c>
      <c r="AI6" s="443" t="s"/>
      <c r="AJ6" s="443" t="s"/>
      <c r="AK6" s="443" t="s"/>
      <c r="AL6" s="443" t="s"/>
      <c r="AM6" s="465" t="s"/>
      <c r="AN6" s="466" t="s"/>
      <c r="AO6" s="466" t="s"/>
      <c r="AP6" s="454" t="s"/>
      <c r="AQ6" s="448" t="s"/>
      <c r="AR6" s="448" t="s"/>
      <c r="AS6" s="448" t="s"/>
      <c r="AT6" s="448" t="s"/>
      <c r="AU6" s="455" t="s"/>
    </row>
    <row r="7" spans="1:47" customHeight="1">
      <c r="A7" s="471" t="s"/>
      <c r="B7" s="464" t="s">
        <v>204</v>
      </c>
      <c r="C7" s="472">
        <f>=IFERROR((C4*网吧区域定价!C3)/C6,0)</f>
        <v>0</v>
      </c>
      <c r="D7" s="472">
        <f>=IFERROR((D4*网吧区域定价!C3)/D6,0)</f>
        <v>0</v>
      </c>
      <c r="E7" s="472">
        <f>=IFERROR((E4*网吧区域定价!C3)/E6,0)</f>
        <v>0</v>
      </c>
      <c r="F7" s="472">
        <f>=IFERROR((F4*网吧区域定价!C3)/F6,0)</f>
        <v>0</v>
      </c>
      <c r="G7" s="473">
        <f>=IFERROR((G4*网吧区域定价!C3)/G6,0)</f>
        <v>0</v>
      </c>
      <c r="H7" s="405" t="s"/>
      <c r="I7" s="407" t="s"/>
      <c r="J7" s="447" t="s"/>
      <c r="K7" s="448" t="s"/>
      <c r="L7" s="448" t="s"/>
      <c r="M7" s="448" t="s"/>
      <c r="N7" s="448" t="s"/>
      <c r="O7" s="449" t="s"/>
      <c r="P7" s="423" t="s"/>
      <c r="Q7" s="474" t="s"/>
      <c r="R7" s="450" t="s">
        <v>204</v>
      </c>
      <c r="S7" s="475">
        <f>=IFERROR(($S$4*网吧区域定价!D3)/$S$6,0)</f>
        <v>0</v>
      </c>
      <c r="T7" s="475">
        <f>=IFERROR(($T$4*网吧区域定价!D3)/$T$6,0)</f>
        <v>0</v>
      </c>
      <c r="U7" s="475">
        <f>=IFERROR(($U$4*网吧区域定价!D3)/$U$6,0)</f>
        <v>0</v>
      </c>
      <c r="V7" s="475">
        <f>=IFERROR(($V$4*网吧区域定价!D3)/$V$6,0)</f>
        <v>0</v>
      </c>
      <c r="W7" s="476">
        <f>=IFERROR(($W$4*网吧区域定价!D3)/$W$6,0)</f>
        <v>0</v>
      </c>
      <c r="X7" s="405" t="s"/>
      <c r="Y7" s="405" t="s"/>
      <c r="Z7" s="432" t="s"/>
      <c r="AA7" s="432" t="s"/>
      <c r="AB7" s="432" t="s"/>
      <c r="AC7" s="432" t="s"/>
      <c r="AD7" s="432" t="s"/>
      <c r="AE7" s="453" t="s"/>
      <c r="AF7" s="432" t="s"/>
      <c r="AG7" s="477" t="s"/>
      <c r="AH7" s="456" t="s">
        <v>204</v>
      </c>
      <c r="AI7" s="472">
        <f>=IFERROR(($AI$4*网吧区域定价!$E$3)/$AI$6,0)</f>
        <v>0</v>
      </c>
      <c r="AJ7" s="472">
        <f>=IFERROR(($AJ$4*网吧区域定价!$E$3)/$AJ$6,0)</f>
        <v>0</v>
      </c>
      <c r="AK7" s="472">
        <f>=IFERROR(($AK$4*网吧区域定价!$E$3)/$AK$6,0)</f>
        <v>0</v>
      </c>
      <c r="AL7" s="472">
        <f>=IFERROR(($AL$4*网吧区域定价!$E$3)/$AL$6,0)</f>
        <v>0</v>
      </c>
      <c r="AM7" s="473">
        <f>=IFERROR(($AM$4*网吧区域定价!$E$3)/$AM$6,0)</f>
        <v>0</v>
      </c>
      <c r="AN7" s="405" t="s"/>
      <c r="AO7" s="405" t="s"/>
      <c r="AP7" s="454" t="s"/>
      <c r="AQ7" s="448" t="s"/>
      <c r="AR7" s="448" t="s"/>
      <c r="AS7" s="448" t="s"/>
      <c r="AT7" s="448" t="s"/>
      <c r="AU7" s="455" t="s"/>
    </row>
    <row r="8" spans="1:47" customHeight="1">
      <c r="A8" s="471">
        <f>=AVERAGEIF(C9:G9,"&lt;&gt;")</f>
        <v>0</v>
      </c>
      <c r="B8" s="478" t="str">
        <f>=网吧区域定价!$B$4</f>
        <v>区域02</v>
      </c>
      <c r="C8" s="478" t="s"/>
      <c r="D8" s="478" t="s"/>
      <c r="E8" s="478" t="s"/>
      <c r="F8" s="478" t="s"/>
      <c r="G8" s="479" t="s"/>
      <c r="H8" s="418" t="s"/>
      <c r="I8" s="419" t="s"/>
      <c r="J8" s="447" t="s"/>
      <c r="K8" s="448" t="s"/>
      <c r="L8" s="448" t="s"/>
      <c r="M8" s="448" t="s"/>
      <c r="N8" s="448" t="s"/>
      <c r="O8" s="449" t="s"/>
      <c r="P8" s="423" t="s"/>
      <c r="Q8" s="474">
        <f>=AVERAGEIF(S9:W9,"&lt;&gt;")</f>
        <v>0</v>
      </c>
      <c r="R8" s="480" t="str">
        <f>=网吧区域定价!$B$4</f>
        <v>区域02</v>
      </c>
      <c r="S8" s="481" t="s"/>
      <c r="T8" s="481" t="s"/>
      <c r="U8" s="481" t="s"/>
      <c r="V8" s="481" t="s"/>
      <c r="W8" s="482" t="s"/>
      <c r="X8" s="428" t="s"/>
      <c r="Y8" s="428" t="s"/>
      <c r="Z8" s="432" t="s"/>
      <c r="AA8" s="432" t="s"/>
      <c r="AB8" s="432" t="s"/>
      <c r="AC8" s="432" t="s"/>
      <c r="AD8" s="432" t="s"/>
      <c r="AE8" s="453" t="s"/>
      <c r="AF8" s="432" t="s"/>
      <c r="AG8" s="477">
        <f>=AVERAGEIF(AI9:AM9,"&lt;&gt;")</f>
        <v>0</v>
      </c>
      <c r="AH8" s="483" t="str">
        <f>=网吧区域定价!$B$4</f>
        <v>区域02</v>
      </c>
      <c r="AI8" s="484" t="s"/>
      <c r="AJ8" s="484" t="s"/>
      <c r="AK8" s="484" t="s"/>
      <c r="AL8" s="484" t="s"/>
      <c r="AM8" s="485" t="s"/>
      <c r="AN8" s="437" t="s"/>
      <c r="AO8" s="437" t="s"/>
      <c r="AP8" s="454" t="s"/>
      <c r="AQ8" s="448" t="s"/>
      <c r="AR8" s="448" t="s"/>
      <c r="AS8" s="448" t="s"/>
      <c r="AT8" s="448" t="s"/>
      <c r="AU8" s="455" t="s"/>
    </row>
    <row r="9" spans="1:47" customHeight="1">
      <c r="A9" s="471" t="s"/>
      <c r="B9" s="486" t="s">
        <v>204</v>
      </c>
      <c r="C9" s="487">
        <f>=IFERROR((C4*网吧区域定价!C4)/C6,0)</f>
        <v>0</v>
      </c>
      <c r="D9" s="487">
        <f>=IFERROR((D4*网吧区域定价!C4)/D6,0)</f>
        <v>0</v>
      </c>
      <c r="E9" s="487">
        <f>=IFERROR((E4*网吧区域定价!C4)/E6,0)</f>
        <v>0</v>
      </c>
      <c r="F9" s="487">
        <f>=IFERROR((F4*网吧区域定价!C4)/F6,0)</f>
        <v>0</v>
      </c>
      <c r="G9" s="488">
        <f>=IFERROR((G4*网吧区域定价!C4)/G6,0)</f>
        <v>0</v>
      </c>
      <c r="H9" s="405" t="s"/>
      <c r="I9" s="407" t="s"/>
      <c r="J9" s="447" t="s"/>
      <c r="K9" s="448" t="s"/>
      <c r="L9" s="448" t="s"/>
      <c r="M9" s="448" t="s"/>
      <c r="N9" s="448" t="s"/>
      <c r="O9" s="449" t="s"/>
      <c r="P9" s="423" t="s"/>
      <c r="Q9" s="474" t="s"/>
      <c r="R9" s="489" t="s">
        <v>204</v>
      </c>
      <c r="S9" s="490">
        <f>=IFERROR(($S$4*网吧区域定价!D4)/$S$6,0)</f>
        <v>0</v>
      </c>
      <c r="T9" s="490">
        <f>=IFERROR(($T$4*网吧区域定价!D4)/$T$6,0)</f>
        <v>0</v>
      </c>
      <c r="U9" s="490">
        <f>=IFERROR(($U$4*网吧区域定价!D4)/$U$6,0)</f>
        <v>0</v>
      </c>
      <c r="V9" s="490">
        <f>=IFERROR(($V$4*网吧区域定价!D4)/$V$6,0)</f>
        <v>0</v>
      </c>
      <c r="W9" s="491">
        <f>=IFERROR(($W$4*网吧区域定价!D4)/$W$6,0)</f>
        <v>0</v>
      </c>
      <c r="X9" s="405" t="s"/>
      <c r="Y9" s="405" t="s"/>
      <c r="Z9" s="492" t="s"/>
      <c r="AA9" s="492" t="s"/>
      <c r="AB9" s="492" t="s"/>
      <c r="AC9" s="492" t="s"/>
      <c r="AD9" s="492" t="s"/>
      <c r="AE9" s="493" t="s"/>
      <c r="AF9" s="432" t="s"/>
      <c r="AG9" s="477" t="s"/>
      <c r="AH9" s="494" t="s">
        <v>204</v>
      </c>
      <c r="AI9" s="487">
        <f>=IFERROR(($AI$4*网吧区域定价!$E$4)/$AI$6,0)</f>
        <v>0</v>
      </c>
      <c r="AJ9" s="487">
        <f>=IFERROR(($AJ$4*网吧区域定价!$E$4)/$AJ$6,0)</f>
        <v>0</v>
      </c>
      <c r="AK9" s="487">
        <f>=IFERROR(($AK$4*网吧区域定价!$E$4)/$AK$6,0)</f>
        <v>0</v>
      </c>
      <c r="AL9" s="487">
        <f>=IFERROR(($AL$4*网吧区域定价!$E$4)/$AL$6,0)</f>
        <v>0</v>
      </c>
      <c r="AM9" s="488">
        <f>=IFERROR(($AM$4*网吧区域定价!$E$4)/$AM$6,0)</f>
        <v>0</v>
      </c>
      <c r="AN9" s="405" t="s"/>
      <c r="AO9" s="405" t="s"/>
      <c r="AP9" s="454" t="s"/>
      <c r="AQ9" s="448" t="s"/>
      <c r="AR9" s="448" t="s"/>
      <c r="AS9" s="448" t="s"/>
      <c r="AT9" s="448" t="s"/>
      <c r="AU9" s="455" t="s"/>
    </row>
    <row r="10" spans="1:51" customHeight="1">
      <c r="A10" s="471">
        <f>=AVERAGEIF(C11:G11,"&lt;&gt;")</f>
        <v>0</v>
      </c>
      <c r="B10" s="478" t="str">
        <f>=网吧区域定价!$B$5</f>
        <v>区域03</v>
      </c>
      <c r="C10" s="478" t="s"/>
      <c r="D10" s="478" t="s"/>
      <c r="E10" s="478" t="s"/>
      <c r="F10" s="478" t="s"/>
      <c r="G10" s="478" t="s"/>
      <c r="H10" s="418" t="s"/>
      <c r="I10" s="495">
        <f>=AVERAGEIF(K11:O11,"&lt;&gt;")</f>
        <v>0</v>
      </c>
      <c r="J10" s="496">
        <f>=网吧区域定价!$B$11</f>
        <v>0</v>
      </c>
      <c r="K10" s="496" t="s"/>
      <c r="L10" s="496" t="s"/>
      <c r="M10" s="496" t="s"/>
      <c r="N10" s="496" t="s"/>
      <c r="O10" s="497" t="s"/>
      <c r="P10" s="498" t="s"/>
      <c r="Q10" s="474">
        <f>=AVERAGEIF(S11:W11,"&lt;&gt;")</f>
        <v>0</v>
      </c>
      <c r="R10" s="499" t="str">
        <f>=网吧区域定价!$B$5</f>
        <v>区域03</v>
      </c>
      <c r="S10" s="500" t="s"/>
      <c r="T10" s="500" t="s"/>
      <c r="U10" s="500" t="s"/>
      <c r="V10" s="500" t="s"/>
      <c r="W10" s="501" t="s"/>
      <c r="X10" s="428" t="s"/>
      <c r="Y10" s="502">
        <f>=AVERAGEIF(AA11:AE11,"&lt;&gt;")</f>
        <v>0</v>
      </c>
      <c r="Z10" s="503">
        <f>=网吧区域定价!$B$11</f>
        <v>0</v>
      </c>
      <c r="AA10" s="504" t="s"/>
      <c r="AB10" s="504" t="s"/>
      <c r="AC10" s="504" t="s"/>
      <c r="AD10" s="504" t="s"/>
      <c r="AE10" s="505" t="s"/>
      <c r="AF10" s="506" t="s"/>
      <c r="AG10" s="477">
        <f>=AVERAGEIF(AI11:AM11,"&lt;&gt;")</f>
        <v>0</v>
      </c>
      <c r="AH10" s="483" t="str">
        <f>=网吧区域定价!$B$5</f>
        <v>区域03</v>
      </c>
      <c r="AI10" s="484" t="s"/>
      <c r="AJ10" s="484" t="s"/>
      <c r="AK10" s="484" t="s"/>
      <c r="AL10" s="484" t="s"/>
      <c r="AM10" s="485" t="s"/>
      <c r="AN10" s="437" t="s"/>
      <c r="AO10" s="502">
        <f>=AVERAGEIF(AQ11:AU11,"&lt;&gt;")</f>
        <v>0</v>
      </c>
      <c r="AP10" s="507">
        <f>=网吧区域定价!$B$11</f>
        <v>0</v>
      </c>
      <c r="AQ10" s="508" t="s"/>
      <c r="AR10" s="508" t="s"/>
      <c r="AS10" s="508" t="s"/>
      <c r="AT10" s="508" t="s"/>
      <c r="AU10" s="509" t="s"/>
      <c r="AV10" s="397" t="s"/>
      <c r="AW10" s="397" t="s"/>
      <c r="AX10" s="397" t="s"/>
      <c r="AY10" s="397" t="s"/>
    </row>
    <row r="11" spans="1:51" customHeight="1">
      <c r="A11" s="471" t="s"/>
      <c r="B11" s="510" t="s">
        <v>204</v>
      </c>
      <c r="C11" s="472">
        <f>=IFERROR((C4*网吧区域定价!C5)/C6,0)</f>
        <v>0</v>
      </c>
      <c r="D11" s="472">
        <f>=IFERROR((D4*网吧区域定价!C5)/D6,0)</f>
        <v>0</v>
      </c>
      <c r="E11" s="472">
        <f>=IFERROR((E4*网吧区域定价!C5)/E6,0)</f>
        <v>0</v>
      </c>
      <c r="F11" s="472">
        <f>=IFERROR((F4*网吧区域定价!C5)/F6,0)</f>
        <v>0</v>
      </c>
      <c r="G11" s="511">
        <f>=IFERROR((G4*网吧区域定价!C5)/G6,0)</f>
        <v>0</v>
      </c>
      <c r="H11" s="405" t="s"/>
      <c r="I11" s="512" t="s"/>
      <c r="J11" s="513" t="s">
        <v>204</v>
      </c>
      <c r="K11" s="514">
        <f>=IFERROR(($C$4*网吧区域定价!C11)/$C$6,0)</f>
        <v>0</v>
      </c>
      <c r="L11" s="514">
        <f>=IFERROR(($D$4*网吧区域定价!C11)/$D$6,0)</f>
        <v>0</v>
      </c>
      <c r="M11" s="514">
        <f>=IFERROR(($E$4*网吧区域定价!C11)/$E$6,0)</f>
        <v>0</v>
      </c>
      <c r="N11" s="514">
        <f>=IFERROR(($F$4*网吧区域定价!C11)/$F$6,0)</f>
        <v>0</v>
      </c>
      <c r="O11" s="515">
        <f>=IFERROR(($G$4*网吧区域定价!C11)/$G$6,0)</f>
        <v>0</v>
      </c>
      <c r="P11" s="405" t="s"/>
      <c r="Q11" s="474" t="s"/>
      <c r="R11" s="516" t="s">
        <v>204</v>
      </c>
      <c r="S11" s="472">
        <f>=IFERROR(($S$4*网吧区域定价!D5)/$S$6,0)</f>
        <v>0</v>
      </c>
      <c r="T11" s="472">
        <f>=IFERROR(($T$4*网吧区域定价!D5)/$T$6,0)</f>
        <v>0</v>
      </c>
      <c r="U11" s="472">
        <f>=IFERROR(($U$4*网吧区域定价!D5)/$U$6,0)</f>
        <v>0</v>
      </c>
      <c r="V11" s="472">
        <f>=IFERROR(($V$4*网吧区域定价!D5)/$V$6,0)</f>
        <v>0</v>
      </c>
      <c r="W11" s="517">
        <f>=IFERROR(($W$4*网吧区域定价!D5)/$W$6,0)</f>
        <v>0</v>
      </c>
      <c r="X11" s="405" t="s"/>
      <c r="Y11" s="404" t="s"/>
      <c r="Z11" s="456" t="s">
        <v>204</v>
      </c>
      <c r="AA11" s="472">
        <f>=IFERROR(($S$4*网吧区域定价!D11)/$S$6,0)</f>
        <v>0</v>
      </c>
      <c r="AB11" s="472">
        <f>=IFERROR(($T$4*网吧区域定价!D11)/$T$6,0)</f>
        <v>0</v>
      </c>
      <c r="AC11" s="472">
        <f>=IFERROR(($U$4*网吧区域定价!D11)/$U$6,0)</f>
        <v>0</v>
      </c>
      <c r="AD11" s="472">
        <f>=IFERROR(($V$4*网吧区域定价!D11)/$V$6,0)</f>
        <v>0</v>
      </c>
      <c r="AE11" s="473">
        <f>=IFERROR(($W$4*网吧区域定价!D11)/$W$6,0)</f>
        <v>0</v>
      </c>
      <c r="AF11" s="412" t="s"/>
      <c r="AG11" s="477" t="s"/>
      <c r="AH11" s="518" t="s">
        <v>204</v>
      </c>
      <c r="AI11" s="472">
        <f>=IFERROR(($AI$4*网吧区域定价!$E$5)/$AI$6,0)</f>
        <v>0</v>
      </c>
      <c r="AJ11" s="472">
        <f>=IFERROR(($AJ$4*网吧区域定价!$E$5)/$AJ$6,0)</f>
        <v>0</v>
      </c>
      <c r="AK11" s="472">
        <f>=IFERROR(($AK$4*网吧区域定价!$E$5)/$AK$6,0)</f>
        <v>0</v>
      </c>
      <c r="AL11" s="472">
        <f>=IFERROR(($AL$4*网吧区域定价!$E$5)/$AL$6,0)</f>
        <v>0</v>
      </c>
      <c r="AM11" s="473">
        <f>=IFERROR(($AM$4*网吧区域定价!$E$5)/$AM$6,0)</f>
        <v>0</v>
      </c>
      <c r="AN11" s="405" t="s"/>
      <c r="AO11" s="404" t="s"/>
      <c r="AP11" s="519" t="s">
        <v>204</v>
      </c>
      <c r="AQ11" s="472">
        <f>=IFERROR(($AI$4*网吧区域定价!$E$11)/$AI$6,0)</f>
        <v>0</v>
      </c>
      <c r="AR11" s="472">
        <f>=IFERROR(($AJ$4*网吧区域定价!$E$11)/$AJ$6,0)</f>
        <v>0</v>
      </c>
      <c r="AS11" s="472">
        <f>=IFERROR(($AK$4*网吧区域定价!$E$11)/$AK$6,0)</f>
        <v>0</v>
      </c>
      <c r="AT11" s="472">
        <f>=IFERROR(($AL$4*网吧区域定价!$E$11)/$AL$6,0)</f>
        <v>0</v>
      </c>
      <c r="AU11" s="473">
        <f>=IFERROR(($AM$4*网吧区域定价!$E$11)/$AM$6,0)</f>
        <v>0</v>
      </c>
      <c r="AV11" s="397" t="s"/>
      <c r="AW11" s="397" t="s"/>
      <c r="AX11" s="397" t="s"/>
      <c r="AY11" s="397" t="s"/>
    </row>
    <row r="12" spans="1:51" customHeight="1">
      <c r="A12" s="471">
        <f>=AVERAGEIF(C13:G13,"&lt;&gt;")</f>
        <v>0</v>
      </c>
      <c r="B12" s="478" t="str">
        <f>=网吧区域定价!$B$6</f>
        <v>区域04</v>
      </c>
      <c r="C12" s="478" t="s"/>
      <c r="D12" s="478" t="s"/>
      <c r="E12" s="478" t="s"/>
      <c r="F12" s="478" t="s"/>
      <c r="G12" s="478" t="s"/>
      <c r="H12" s="418" t="s"/>
      <c r="I12" s="512">
        <f>=AVERAGEIF(K13:O13,"&lt;&gt;")</f>
        <v>0</v>
      </c>
      <c r="J12" s="496">
        <f>=网吧区域定价!$B$12</f>
        <v>0</v>
      </c>
      <c r="K12" s="496" t="s"/>
      <c r="L12" s="496" t="s"/>
      <c r="M12" s="496" t="s"/>
      <c r="N12" s="496" t="s"/>
      <c r="O12" s="497" t="s"/>
      <c r="P12" s="498" t="s"/>
      <c r="Q12" s="474">
        <f>=AVERAGEIF(S13:W13,"&lt;&gt;")</f>
        <v>0</v>
      </c>
      <c r="R12" s="499" t="str">
        <f>=网吧区域定价!$B$6</f>
        <v>区域04</v>
      </c>
      <c r="S12" s="500" t="s"/>
      <c r="T12" s="500" t="s"/>
      <c r="U12" s="500" t="s"/>
      <c r="V12" s="500" t="s"/>
      <c r="W12" s="501" t="s"/>
      <c r="X12" s="428" t="s"/>
      <c r="Y12" s="404">
        <f>=AVERAGEIF(AA13:AE13,"&lt;&gt;")</f>
        <v>0</v>
      </c>
      <c r="Z12" s="520">
        <f>=网吧区域定价!$B$12</f>
        <v>0</v>
      </c>
      <c r="AA12" s="500" t="s"/>
      <c r="AB12" s="500" t="s"/>
      <c r="AC12" s="500" t="s"/>
      <c r="AD12" s="500" t="s"/>
      <c r="AE12" s="521" t="s"/>
      <c r="AF12" s="506" t="s"/>
      <c r="AG12" s="477">
        <f>=AVERAGEIF(AI13:AM13,"&lt;&gt;")</f>
        <v>0</v>
      </c>
      <c r="AH12" s="483" t="str">
        <f>=网吧区域定价!$B$6</f>
        <v>区域04</v>
      </c>
      <c r="AI12" s="484" t="s"/>
      <c r="AJ12" s="484" t="s"/>
      <c r="AK12" s="484" t="s"/>
      <c r="AL12" s="484" t="s"/>
      <c r="AM12" s="485" t="s"/>
      <c r="AN12" s="437" t="s"/>
      <c r="AO12" s="404">
        <f>=AVERAGEIF(AQ13:AU13,"&lt;&gt;")</f>
        <v>0</v>
      </c>
      <c r="AP12" s="522">
        <f>=网吧区域定价!$B$12</f>
        <v>0</v>
      </c>
      <c r="AQ12" s="484" t="s"/>
      <c r="AR12" s="484" t="s"/>
      <c r="AS12" s="484" t="s"/>
      <c r="AT12" s="484" t="s"/>
      <c r="AU12" s="485" t="s"/>
      <c r="AV12" s="397" t="s"/>
      <c r="AW12" s="397" t="s"/>
      <c r="AX12" s="397" t="s"/>
      <c r="AY12" s="397" t="s"/>
    </row>
    <row r="13" spans="1:51" customHeight="1">
      <c r="A13" s="471" t="s"/>
      <c r="B13" s="510" t="s">
        <v>204</v>
      </c>
      <c r="C13" s="472">
        <f>=IFERROR((C4*网吧区域定价!C6)/C6,0)</f>
        <v>0</v>
      </c>
      <c r="D13" s="472">
        <f>=IFERROR((D4*网吧区域定价!C6)/D6,0)</f>
        <v>0</v>
      </c>
      <c r="E13" s="472">
        <f>=IFERROR((E4*网吧区域定价!C6)/E6,0)</f>
        <v>0</v>
      </c>
      <c r="F13" s="472">
        <f>=IFERROR((F4*网吧区域定价!C6)/F6,0)</f>
        <v>0</v>
      </c>
      <c r="G13" s="511">
        <f>=IFERROR((G4*网吧区域定价!C6)/G6,0)</f>
        <v>0</v>
      </c>
      <c r="H13" s="405" t="s"/>
      <c r="I13" s="512" t="s"/>
      <c r="J13" s="513" t="s">
        <v>204</v>
      </c>
      <c r="K13" s="514">
        <f>=IFERROR(($C$4*网吧区域定价!C12)/$C$6,0)</f>
        <v>0</v>
      </c>
      <c r="L13" s="514">
        <f>=IFERROR(($D$4*网吧区域定价!C12)/$D$6,0)</f>
        <v>0</v>
      </c>
      <c r="M13" s="514">
        <f>=IFERROR(($E$4*网吧区域定价!C12)/$E$6,0)</f>
        <v>0</v>
      </c>
      <c r="N13" s="514">
        <f>=IFERROR(($F$4*网吧区域定价!C12)/$F$6,0)</f>
        <v>0</v>
      </c>
      <c r="O13" s="515">
        <f>=IFERROR(($G$4*网吧区域定价!C12)/$G$6,0)</f>
        <v>0</v>
      </c>
      <c r="P13" s="405" t="s"/>
      <c r="Q13" s="474" t="s"/>
      <c r="R13" s="516" t="s">
        <v>204</v>
      </c>
      <c r="S13" s="472">
        <f>=IFERROR(($S$4*网吧区域定价!D6)/$S$6,0)</f>
        <v>0</v>
      </c>
      <c r="T13" s="472">
        <f>=IFERROR(($T$4*网吧区域定价!D6)/$T$6,0)</f>
        <v>0</v>
      </c>
      <c r="U13" s="472">
        <f>=IFERROR(($U$4*网吧区域定价!D6)/$U$6,0)</f>
        <v>0</v>
      </c>
      <c r="V13" s="472">
        <f>=IFERROR(($V$4*网吧区域定价!D6)/$V$6,0)</f>
        <v>0</v>
      </c>
      <c r="W13" s="517">
        <f>=IFERROR(($W$4*网吧区域定价!D6)/$W$6,0)</f>
        <v>0</v>
      </c>
      <c r="X13" s="405" t="s"/>
      <c r="Y13" s="404" t="s"/>
      <c r="Z13" s="456" t="s">
        <v>204</v>
      </c>
      <c r="AA13" s="472">
        <f>=IFERROR(($S$4*网吧区域定价!D12)/$S$6,0)</f>
        <v>0</v>
      </c>
      <c r="AB13" s="472">
        <f>=IFERROR(($T$4*网吧区域定价!D12)/$T$6,0)</f>
        <v>0</v>
      </c>
      <c r="AC13" s="472">
        <f>=IFERROR(($U$4*网吧区域定价!D12)/$U$6,0)</f>
        <v>0</v>
      </c>
      <c r="AD13" s="472">
        <f>=IFERROR(($V$4*网吧区域定价!D12)/$V$6,0)</f>
        <v>0</v>
      </c>
      <c r="AE13" s="473">
        <f>=IFERROR(($W$4*网吧区域定价!D12)/$W$6,0)</f>
        <v>0</v>
      </c>
      <c r="AF13" s="412" t="s"/>
      <c r="AG13" s="477" t="s"/>
      <c r="AH13" s="518" t="s">
        <v>204</v>
      </c>
      <c r="AI13" s="472">
        <f>=IFERROR(($AI$4*网吧区域定价!$E$6)/$AI$6,0)</f>
        <v>0</v>
      </c>
      <c r="AJ13" s="472">
        <f>=IFERROR(($AJ$4*网吧区域定价!$E$6)/$AJ$6,0)</f>
        <v>0</v>
      </c>
      <c r="AK13" s="472">
        <f>=IFERROR(($AK$4*网吧区域定价!$E$6)/$AK$6,0)</f>
        <v>0</v>
      </c>
      <c r="AL13" s="472">
        <f>=IFERROR(($AL$4*网吧区域定价!$E$6)/$AL$6,0)</f>
        <v>0</v>
      </c>
      <c r="AM13" s="473">
        <f>=IFERROR(($AM$4*网吧区域定价!$E$6)/$AM$6,0)</f>
        <v>0</v>
      </c>
      <c r="AN13" s="405" t="s"/>
      <c r="AO13" s="404" t="s"/>
      <c r="AP13" s="519" t="s">
        <v>204</v>
      </c>
      <c r="AQ13" s="472">
        <f>=IFERROR(($AI$4*网吧区域定价!$E$12)/$AI$6,0)</f>
        <v>0</v>
      </c>
      <c r="AR13" s="472">
        <f>=IFERROR(($AJ$4*网吧区域定价!$E$12)/$AJ$6,0)</f>
        <v>0</v>
      </c>
      <c r="AS13" s="472">
        <f>=IFERROR(($AK$4*网吧区域定价!$E$12)/$AK$6,0)</f>
        <v>0</v>
      </c>
      <c r="AT13" s="472">
        <f>=IFERROR(($AL$4*网吧区域定价!$E$12)/$AL$6,0)</f>
        <v>0</v>
      </c>
      <c r="AU13" s="473">
        <f>=IFERROR(($AM$4*网吧区域定价!$E$12)/$AM$6,0)</f>
        <v>0</v>
      </c>
      <c r="AV13" s="397" t="s"/>
      <c r="AW13" s="397" t="s"/>
      <c r="AX13" s="397" t="s"/>
      <c r="AY13" s="397" t="s"/>
    </row>
    <row r="14" spans="1:51" customHeight="1">
      <c r="A14" s="471">
        <f>=AVERAGEIF(C15:G15,"&lt;&gt;")</f>
        <v>0</v>
      </c>
      <c r="B14" s="478" t="str">
        <f>=网吧区域定价!$B$7</f>
        <v>区域05</v>
      </c>
      <c r="C14" s="496" t="s"/>
      <c r="D14" s="496" t="s"/>
      <c r="E14" s="496" t="s"/>
      <c r="F14" s="496" t="s"/>
      <c r="G14" s="496" t="s"/>
      <c r="H14" s="418" t="s"/>
      <c r="I14" s="512">
        <f>=AVERAGEIF(K15:O15,"&lt;&gt;")</f>
        <v>0</v>
      </c>
      <c r="J14" s="478">
        <f>=网吧区域定价!$B$13</f>
        <v>0</v>
      </c>
      <c r="K14" s="478" t="s"/>
      <c r="L14" s="478" t="s"/>
      <c r="M14" s="478" t="s"/>
      <c r="N14" s="478" t="s"/>
      <c r="O14" s="523" t="s"/>
      <c r="P14" s="498" t="s"/>
      <c r="Q14" s="474">
        <f>=AVERAGEIF(S15:W15,"&lt;&gt;")</f>
        <v>0</v>
      </c>
      <c r="R14" s="499" t="str">
        <f>=网吧区域定价!$B$7</f>
        <v>区域05</v>
      </c>
      <c r="S14" s="524" t="s"/>
      <c r="T14" s="524" t="s"/>
      <c r="U14" s="524" t="s"/>
      <c r="V14" s="524" t="s"/>
      <c r="W14" s="525" t="s"/>
      <c r="X14" s="428" t="s"/>
      <c r="Y14" s="404">
        <f>=AVERAGEIF(AA15:AE15,"&lt;&gt;")</f>
        <v>0</v>
      </c>
      <c r="Z14" s="520">
        <f>=网吧区域定价!$B$13</f>
        <v>0</v>
      </c>
      <c r="AA14" s="500" t="s"/>
      <c r="AB14" s="500" t="s"/>
      <c r="AC14" s="500" t="s"/>
      <c r="AD14" s="500" t="s"/>
      <c r="AE14" s="521" t="s"/>
      <c r="AF14" s="506" t="s"/>
      <c r="AG14" s="477">
        <f>=AVERAGEIF(AI15:AM15,"&lt;&gt;")</f>
        <v>0</v>
      </c>
      <c r="AH14" s="483" t="str">
        <f>=网吧区域定价!$B$7</f>
        <v>区域05</v>
      </c>
      <c r="AI14" s="526" t="s"/>
      <c r="AJ14" s="526" t="s"/>
      <c r="AK14" s="526" t="s"/>
      <c r="AL14" s="526" t="s"/>
      <c r="AM14" s="527" t="s"/>
      <c r="AN14" s="437" t="s"/>
      <c r="AO14" s="404">
        <f>=AVERAGEIF(AQ15:AU15,"&lt;&gt;")</f>
        <v>0</v>
      </c>
      <c r="AP14" s="522">
        <f>=网吧区域定价!$B$13</f>
        <v>0</v>
      </c>
      <c r="AQ14" s="484" t="s"/>
      <c r="AR14" s="484" t="s"/>
      <c r="AS14" s="484" t="s"/>
      <c r="AT14" s="484" t="s"/>
      <c r="AU14" s="485" t="s"/>
      <c r="AV14" s="397" t="s"/>
      <c r="AW14" s="397" t="s"/>
      <c r="AX14" s="397" t="s"/>
      <c r="AY14" s="397" t="s"/>
    </row>
    <row r="15" spans="1:51" customHeight="1">
      <c r="A15" s="471" t="s"/>
      <c r="B15" s="464" t="s">
        <v>204</v>
      </c>
      <c r="C15" s="472">
        <f>=IFERROR(($C$4*网吧区域定价!C7)/$C$6,0)</f>
        <v>0</v>
      </c>
      <c r="D15" s="472">
        <f>=IFERROR((D4*网吧区域定价!C7)/D6,0)</f>
        <v>0</v>
      </c>
      <c r="E15" s="472">
        <f>=IFERROR((E4*网吧区域定价!C7)/E6,0)</f>
        <v>0</v>
      </c>
      <c r="F15" s="472">
        <f>=IFERROR((F4*网吧区域定价!C7)/F6,0)</f>
        <v>0</v>
      </c>
      <c r="G15" s="511">
        <f>=IFERROR((G4*网吧区域定价!C7)/G6,0)</f>
        <v>0</v>
      </c>
      <c r="H15" s="405" t="s"/>
      <c r="I15" s="512" t="s"/>
      <c r="J15" s="464" t="s">
        <v>204</v>
      </c>
      <c r="K15" s="472">
        <f>=IFERROR(($C$4*网吧区域定价!C13)/$C$6,0)</f>
        <v>0</v>
      </c>
      <c r="L15" s="472">
        <f>=IFERROR(($D$4*网吧区域定价!C13)/$D$6,0)</f>
        <v>0</v>
      </c>
      <c r="M15" s="472">
        <f>=IFERROR(($E$4*网吧区域定价!C13)/$E$6,0)</f>
        <v>0</v>
      </c>
      <c r="N15" s="472">
        <f>=IFERROR(($F$4*网吧区域定价!C13)/$F$6,0)</f>
        <v>0</v>
      </c>
      <c r="O15" s="517">
        <f>=IFERROR(($G$4*网吧区域定价!C13)/$G$6,0)</f>
        <v>0</v>
      </c>
      <c r="P15" s="405" t="s"/>
      <c r="Q15" s="474" t="s"/>
      <c r="R15" s="519" t="s">
        <v>204</v>
      </c>
      <c r="S15" s="472">
        <f>=IFERROR(($S$4*网吧区域定价!D7)/$S$6,0)</f>
        <v>0</v>
      </c>
      <c r="T15" s="472">
        <f>=IFERROR(($T$4*网吧区域定价!D7)/$T$6,0)</f>
        <v>0</v>
      </c>
      <c r="U15" s="472">
        <f>=IFERROR(($U$4*网吧区域定价!D7)/$U$6,0)</f>
        <v>0</v>
      </c>
      <c r="V15" s="472">
        <f>=IFERROR(($V$4*网吧区域定价!D7)/$V$6,0)</f>
        <v>0</v>
      </c>
      <c r="W15" s="517">
        <f>=IFERROR(($W$4*网吧区域定价!D7)/$W$6,0)</f>
        <v>0</v>
      </c>
      <c r="X15" s="405" t="s"/>
      <c r="Y15" s="404" t="s"/>
      <c r="Z15" s="456" t="s">
        <v>204</v>
      </c>
      <c r="AA15" s="472">
        <f>=IFERROR(($S$4*网吧区域定价!D13)/$S$6,0)</f>
        <v>0</v>
      </c>
      <c r="AB15" s="472">
        <f>=IFERROR(($T$4*网吧区域定价!D13)/$T$6,0)</f>
        <v>0</v>
      </c>
      <c r="AC15" s="472">
        <f>=IFERROR(($U$4*网吧区域定价!D13)/$U$6,0)</f>
        <v>0</v>
      </c>
      <c r="AD15" s="472">
        <f>=IFERROR(($V$4*网吧区域定价!D13)/$V$6,0)</f>
        <v>0</v>
      </c>
      <c r="AE15" s="473">
        <f>=IFERROR(($W$4*网吧区域定价!D13)/$W$6,0)</f>
        <v>0</v>
      </c>
      <c r="AF15" s="412" t="s"/>
      <c r="AG15" s="477" t="s"/>
      <c r="AH15" s="456" t="s">
        <v>204</v>
      </c>
      <c r="AI15" s="472">
        <f>=IFERROR(($AI$4*网吧区域定价!$E$7)/$AI$6,0)</f>
        <v>0</v>
      </c>
      <c r="AJ15" s="472">
        <f>=IFERROR(($AJ$4*网吧区域定价!$E$7)/$AJ$6,0)</f>
        <v>0</v>
      </c>
      <c r="AK15" s="472">
        <f>=IFERROR(($AK$4*网吧区域定价!$E$7)/$AK$6,0)</f>
        <v>0</v>
      </c>
      <c r="AL15" s="472">
        <f>=IFERROR(($AL$4*网吧区域定价!$E$7)/$AL$6,0)</f>
        <v>0</v>
      </c>
      <c r="AM15" s="473">
        <f>=IFERROR(($AM$4*网吧区域定价!$E$7)/$AM$6,0)</f>
        <v>0</v>
      </c>
      <c r="AN15" s="405" t="s"/>
      <c r="AO15" s="404" t="s"/>
      <c r="AP15" s="519" t="s">
        <v>204</v>
      </c>
      <c r="AQ15" s="472">
        <f>=IFERROR(($AI$4*网吧区域定价!$E$13)/$AI$6,0)</f>
        <v>0</v>
      </c>
      <c r="AR15" s="472">
        <f>=IFERROR(($AJ$4*网吧区域定价!$E$13)/$AJ$6,0)</f>
        <v>0</v>
      </c>
      <c r="AS15" s="472">
        <f>=IFERROR(($AK$4*网吧区域定价!$E$13)/$AK$6,0)</f>
        <v>0</v>
      </c>
      <c r="AT15" s="472">
        <f>=IFERROR(($AL$4*网吧区域定价!$E$13)/$AL$6,0)</f>
        <v>0</v>
      </c>
      <c r="AU15" s="473">
        <f>=IFERROR(($AM$4*网吧区域定价!$E$13)/$AM$6,0)</f>
        <v>0</v>
      </c>
      <c r="AV15" s="397" t="s"/>
      <c r="AW15" s="397" t="s"/>
      <c r="AX15" s="397" t="s"/>
      <c r="AY15" s="397" t="s"/>
    </row>
    <row r="16" spans="1:51" customHeight="1">
      <c r="A16" s="471">
        <f>=AVERAGEIF(C17:G17,"&lt;&gt;")</f>
        <v>0</v>
      </c>
      <c r="B16" s="478" t="str">
        <f>=网吧区域定价!$B$8</f>
        <v>区域06</v>
      </c>
      <c r="C16" s="496" t="s"/>
      <c r="D16" s="496" t="s"/>
      <c r="E16" s="496" t="s"/>
      <c r="F16" s="496" t="s"/>
      <c r="G16" s="496" t="s"/>
      <c r="H16" s="418" t="s"/>
      <c r="I16" s="512">
        <f>=AVERAGEIF(K17:O17,"&lt;&gt;")</f>
        <v>0</v>
      </c>
      <c r="J16" s="478">
        <f>=网吧区域定价!$B$14</f>
        <v>0</v>
      </c>
      <c r="K16" s="478" t="s"/>
      <c r="L16" s="478" t="s"/>
      <c r="M16" s="478" t="s"/>
      <c r="N16" s="478" t="s"/>
      <c r="O16" s="523" t="s"/>
      <c r="P16" s="498" t="s"/>
      <c r="Q16" s="474">
        <f>=AVERAGEIF(S17:W17,"&lt;&gt;")</f>
        <v>0</v>
      </c>
      <c r="R16" s="499" t="str">
        <f>=网吧区域定价!$B$8</f>
        <v>区域06</v>
      </c>
      <c r="S16" s="524" t="s"/>
      <c r="T16" s="524" t="s"/>
      <c r="U16" s="524" t="s"/>
      <c r="V16" s="524" t="s"/>
      <c r="W16" s="525" t="s"/>
      <c r="X16" s="428" t="s"/>
      <c r="Y16" s="404">
        <f>=AVERAGEIF(AA17:AE17,"&lt;&gt;")</f>
        <v>0</v>
      </c>
      <c r="Z16" s="520">
        <f>=网吧区域定价!$B$14</f>
        <v>0</v>
      </c>
      <c r="AA16" s="500" t="s"/>
      <c r="AB16" s="500" t="s"/>
      <c r="AC16" s="500" t="s"/>
      <c r="AD16" s="500" t="s"/>
      <c r="AE16" s="521" t="s"/>
      <c r="AF16" s="506" t="s"/>
      <c r="AG16" s="477">
        <f>=AVERAGEIF(AI17:AM17,"&lt;&gt;")</f>
        <v>0</v>
      </c>
      <c r="AH16" s="483" t="str">
        <f>=网吧区域定价!$B$8</f>
        <v>区域06</v>
      </c>
      <c r="AI16" s="526" t="s"/>
      <c r="AJ16" s="526" t="s"/>
      <c r="AK16" s="526" t="s"/>
      <c r="AL16" s="526" t="s"/>
      <c r="AM16" s="527" t="s"/>
      <c r="AN16" s="437" t="s"/>
      <c r="AO16" s="404">
        <f>=AVERAGEIF(AQ17:AU17,"&lt;&gt;")</f>
        <v>0</v>
      </c>
      <c r="AP16" s="522">
        <f>=网吧区域定价!$B$14</f>
        <v>0</v>
      </c>
      <c r="AQ16" s="484" t="s"/>
      <c r="AR16" s="484" t="s"/>
      <c r="AS16" s="484" t="s"/>
      <c r="AT16" s="484" t="s"/>
      <c r="AU16" s="485" t="s"/>
      <c r="AV16" s="397" t="s"/>
      <c r="AW16" s="397" t="s"/>
      <c r="AX16" s="397" t="s"/>
      <c r="AY16" s="397" t="s"/>
    </row>
    <row r="17" spans="1:51" customHeight="1">
      <c r="A17" s="471" t="s"/>
      <c r="B17" s="464" t="s">
        <v>204</v>
      </c>
      <c r="C17" s="472">
        <f>=IFERROR(($C$4*网吧区域定价!C8)/$C$6,0)</f>
        <v>0</v>
      </c>
      <c r="D17" s="472">
        <f>=IFERROR(($D$4*网吧区域定价!C8)/$D$6,0)</f>
        <v>0</v>
      </c>
      <c r="E17" s="472">
        <f>=IFERROR(($E$4*网吧区域定价!C8)/$E$6,0)</f>
        <v>0</v>
      </c>
      <c r="F17" s="472">
        <f>=IFERROR(($F$4*网吧区域定价!C8)/$F$6,0)</f>
        <v>0</v>
      </c>
      <c r="G17" s="511">
        <f>=IFERROR(($G$4*网吧区域定价!C8)/$G$6,0)</f>
        <v>0</v>
      </c>
      <c r="H17" s="405" t="s"/>
      <c r="I17" s="512" t="s"/>
      <c r="J17" s="464" t="s">
        <v>204</v>
      </c>
      <c r="K17" s="472">
        <f>=IFERROR(($C$4*网吧区域定价!C14)/$C$6,0)</f>
        <v>0</v>
      </c>
      <c r="L17" s="472">
        <f>=IFERROR(($D$4*网吧区域定价!C14)/$D$6,0)</f>
        <v>0</v>
      </c>
      <c r="M17" s="472">
        <f>=IFERROR(($E$4*网吧区域定价!C14)/$E$6,0)</f>
        <v>0</v>
      </c>
      <c r="N17" s="472">
        <f>=IFERROR(($F$4*网吧区域定价!C14)/$F$6,0)</f>
        <v>0</v>
      </c>
      <c r="O17" s="517">
        <f>=IFERROR(($G$4*网吧区域定价!C14)/$G$6,0)</f>
        <v>0</v>
      </c>
      <c r="P17" s="405" t="s"/>
      <c r="Q17" s="474" t="s"/>
      <c r="R17" s="519" t="s">
        <v>204</v>
      </c>
      <c r="S17" s="472">
        <f>=IFERROR(($S$4*网吧区域定价!D8)/$S$6,0)</f>
        <v>0</v>
      </c>
      <c r="T17" s="472">
        <f>=IFERROR(($T$4*网吧区域定价!D8)/$T$6,0)</f>
        <v>0</v>
      </c>
      <c r="U17" s="472">
        <f>=IFERROR(($U$4*网吧区域定价!D8)/$U$6,0)</f>
        <v>0</v>
      </c>
      <c r="V17" s="472">
        <f>=IFERROR(($V$4*网吧区域定价!D8)/$V$6,0)</f>
        <v>0</v>
      </c>
      <c r="W17" s="517">
        <f>=IFERROR(($W$4*网吧区域定价!D8)/$W$6,0)</f>
        <v>0</v>
      </c>
      <c r="X17" s="405" t="s"/>
      <c r="Y17" s="404" t="s"/>
      <c r="Z17" s="456" t="s">
        <v>204</v>
      </c>
      <c r="AA17" s="472">
        <f>=IFERROR(($S$4*网吧区域定价!D14)/$S$6,0)</f>
        <v>0</v>
      </c>
      <c r="AB17" s="472">
        <f>=IFERROR(($T$4*网吧区域定价!D14)/$T$6,0)</f>
        <v>0</v>
      </c>
      <c r="AC17" s="472">
        <f>=IFERROR(($U$4*网吧区域定价!D14)/$U$6,0)</f>
        <v>0</v>
      </c>
      <c r="AD17" s="472">
        <f>=IFERROR(($V$4*网吧区域定价!D14)/$V$6,0)</f>
        <v>0</v>
      </c>
      <c r="AE17" s="473">
        <f>=IFERROR(($W$4*网吧区域定价!D14)/$W$6,0)</f>
        <v>0</v>
      </c>
      <c r="AF17" s="412" t="s"/>
      <c r="AG17" s="477" t="s"/>
      <c r="AH17" s="456" t="s">
        <v>204</v>
      </c>
      <c r="AI17" s="472">
        <f>=IFERROR(($AI$4*网吧区域定价!$E$8)/$AI$6,0)</f>
        <v>0</v>
      </c>
      <c r="AJ17" s="472">
        <f>=IFERROR(($AJ$4*网吧区域定价!$E$8)/$AJ$6,0)</f>
        <v>0</v>
      </c>
      <c r="AK17" s="472">
        <f>=IFERROR(($AK$4*网吧区域定价!$E$8)/$AK$6,0)</f>
        <v>0</v>
      </c>
      <c r="AL17" s="472">
        <f>=IFERROR(($AL$4*网吧区域定价!$E$8)/$AL$6,0)</f>
        <v>0</v>
      </c>
      <c r="AM17" s="473">
        <f>=IFERROR(($AM$4*网吧区域定价!$E$8)/$AM$6,0)</f>
        <v>0</v>
      </c>
      <c r="AN17" s="405" t="s"/>
      <c r="AO17" s="404" t="s"/>
      <c r="AP17" s="519" t="s">
        <v>204</v>
      </c>
      <c r="AQ17" s="472">
        <f>=IFERROR(($AI$4*网吧区域定价!$E$14)/$AI$6,0)</f>
        <v>0</v>
      </c>
      <c r="AR17" s="472">
        <f>=IFERROR(($AJ$4*网吧区域定价!$E$14)/$AJ$6,0)</f>
        <v>0</v>
      </c>
      <c r="AS17" s="472">
        <f>=IFERROR(($AK$4*网吧区域定价!$E$14)/$AK$6,0)</f>
        <v>0</v>
      </c>
      <c r="AT17" s="472">
        <f>=IFERROR(($AL$4*网吧区域定价!$E$14)/$AL$6,0)</f>
        <v>0</v>
      </c>
      <c r="AU17" s="473">
        <f>=IFERROR(($AM$4*网吧区域定价!$E$14)/$AM$6,0)</f>
        <v>0</v>
      </c>
      <c r="AV17" s="397" t="s"/>
      <c r="AW17" s="397" t="s"/>
      <c r="AX17" s="397" t="s"/>
      <c r="AY17" s="397" t="s"/>
    </row>
    <row r="18" spans="1:51" customHeight="1">
      <c r="A18" s="471">
        <f>=AVERAGEIF(C19:G19,"&lt;&gt;")</f>
        <v>0</v>
      </c>
      <c r="B18" s="478" t="str">
        <f>=网吧区域定价!$B$9</f>
        <v>区域07</v>
      </c>
      <c r="C18" s="478" t="s"/>
      <c r="D18" s="478" t="s"/>
      <c r="E18" s="478" t="s"/>
      <c r="F18" s="478" t="s"/>
      <c r="G18" s="478" t="s"/>
      <c r="H18" s="418" t="s"/>
      <c r="I18" s="512">
        <f>=AVERAGEIF(K19:O19,"&lt;&gt;")</f>
        <v>0</v>
      </c>
      <c r="J18" s="478">
        <f>=网吧区域定价!$B$15</f>
        <v>0</v>
      </c>
      <c r="K18" s="478" t="s"/>
      <c r="L18" s="478" t="s"/>
      <c r="M18" s="478" t="s"/>
      <c r="N18" s="478" t="s"/>
      <c r="O18" s="523" t="s"/>
      <c r="P18" s="498" t="s"/>
      <c r="Q18" s="474">
        <f>=AVERAGEIF(S19:W19,"&lt;&gt;")</f>
        <v>0</v>
      </c>
      <c r="R18" s="499" t="str">
        <f>=网吧区域定价!$B$9</f>
        <v>区域07</v>
      </c>
      <c r="S18" s="500" t="s"/>
      <c r="T18" s="500" t="s"/>
      <c r="U18" s="500" t="s"/>
      <c r="V18" s="500" t="s"/>
      <c r="W18" s="501" t="s"/>
      <c r="X18" s="428" t="s"/>
      <c r="Y18" s="404">
        <f>=AVERAGEIF(AA19:AE19,"&lt;&gt;")</f>
        <v>0</v>
      </c>
      <c r="Z18" s="520">
        <f>=网吧区域定价!$B$15</f>
        <v>0</v>
      </c>
      <c r="AA18" s="500" t="s"/>
      <c r="AB18" s="500" t="s"/>
      <c r="AC18" s="500" t="s"/>
      <c r="AD18" s="500" t="s"/>
      <c r="AE18" s="521" t="s"/>
      <c r="AF18" s="506" t="s"/>
      <c r="AG18" s="477">
        <f>=AVERAGEIF(AI19:AM19,"&lt;&gt;")</f>
        <v>0</v>
      </c>
      <c r="AH18" s="483" t="str">
        <f>=网吧区域定价!$B$9</f>
        <v>区域07</v>
      </c>
      <c r="AI18" s="484" t="s"/>
      <c r="AJ18" s="484" t="s"/>
      <c r="AK18" s="484" t="s"/>
      <c r="AL18" s="484" t="s"/>
      <c r="AM18" s="485" t="s"/>
      <c r="AN18" s="437" t="s"/>
      <c r="AO18" s="404">
        <f>=AVERAGEIF(AQ19:AU19,"&lt;&gt;")</f>
        <v>0</v>
      </c>
      <c r="AP18" s="522">
        <f>=网吧区域定价!$B$15</f>
        <v>0</v>
      </c>
      <c r="AQ18" s="484" t="s"/>
      <c r="AR18" s="484" t="s"/>
      <c r="AS18" s="484" t="s"/>
      <c r="AT18" s="484" t="s"/>
      <c r="AU18" s="485" t="s"/>
      <c r="AV18" s="397" t="s"/>
      <c r="AW18" s="397" t="s"/>
      <c r="AX18" s="397" t="s"/>
      <c r="AY18" s="397" t="s"/>
    </row>
    <row r="19" spans="1:51" customHeight="1">
      <c r="A19" s="471" t="s"/>
      <c r="B19" s="464" t="s">
        <v>204</v>
      </c>
      <c r="C19" s="472">
        <f>=IFERROR(($C$4*网吧区域定价!C9)/$C$6,0)</f>
        <v>0</v>
      </c>
      <c r="D19" s="472">
        <f>=IFERROR(($D$4*网吧区域定价!C9)/$D$6,0)</f>
        <v>0</v>
      </c>
      <c r="E19" s="472">
        <f>=IFERROR(($E$4*网吧区域定价!C9)/$E$6,0)</f>
        <v>0</v>
      </c>
      <c r="F19" s="472">
        <f>=IFERROR(($F$4*网吧区域定价!C10)/$F$6,0)</f>
        <v>0</v>
      </c>
      <c r="G19" s="511">
        <f>=IFERROR(($G$4*网吧区域定价!C9)/$G$6,0)</f>
        <v>0</v>
      </c>
      <c r="H19" s="405" t="s"/>
      <c r="I19" s="512" t="s"/>
      <c r="J19" s="464" t="s">
        <v>204</v>
      </c>
      <c r="K19" s="472">
        <f>=IFERROR(($C$4*网吧区域定价!C15)/$C$6,0)</f>
        <v>0</v>
      </c>
      <c r="L19" s="472">
        <f>=IFERROR(($D$4*网吧区域定价!C15)/$D$6,0)</f>
        <v>0</v>
      </c>
      <c r="M19" s="472">
        <f>=IFERROR(($E$4*网吧区域定价!C15)/$E$6,0)</f>
        <v>0</v>
      </c>
      <c r="N19" s="472">
        <f>=IFERROR(($F$4*网吧区域定价!C15)/$F$6,0)</f>
        <v>0</v>
      </c>
      <c r="O19" s="517">
        <f>=IFERROR(($G$4*网吧区域定价!C15)/$G$6,0)</f>
        <v>0</v>
      </c>
      <c r="P19" s="405" t="s"/>
      <c r="Q19" s="474" t="s"/>
      <c r="R19" s="519" t="s">
        <v>204</v>
      </c>
      <c r="S19" s="472">
        <f>=IFERROR(($S$4*网吧区域定价!D9)/$S$6,0)</f>
        <v>0</v>
      </c>
      <c r="T19" s="472">
        <f>=IFERROR(($T$4*网吧区域定价!D9)/$T$6,0)</f>
        <v>0</v>
      </c>
      <c r="U19" s="472">
        <f>=IFERROR(($U$4*网吧区域定价!D9)/$U$6,0)</f>
        <v>0</v>
      </c>
      <c r="V19" s="472">
        <f>=IFERROR(($V$4*网吧区域定价!D9)/$V$6,0)</f>
        <v>0</v>
      </c>
      <c r="W19" s="517">
        <f>=IFERROR(($W$4*网吧区域定价!D9)/$W$6,0)</f>
        <v>0</v>
      </c>
      <c r="X19" s="405" t="s"/>
      <c r="Y19" s="404" t="s"/>
      <c r="Z19" s="456" t="s">
        <v>204</v>
      </c>
      <c r="AA19" s="472">
        <f>=IFERROR(($S$4*网吧区域定价!D15)/$S$6,0)</f>
        <v>0</v>
      </c>
      <c r="AB19" s="472">
        <f>=IFERROR(($T$4*网吧区域定价!D15)/$T$6,0)</f>
        <v>0</v>
      </c>
      <c r="AC19" s="472">
        <f>=IFERROR(($U$4*网吧区域定价!D15)/$U$6,0)</f>
        <v>0</v>
      </c>
      <c r="AD19" s="472">
        <f>=IFERROR(($V$4*网吧区域定价!D15)/$V$6,0)</f>
        <v>0</v>
      </c>
      <c r="AE19" s="473">
        <f>=IFERROR(($W$4*网吧区域定价!D15)/$W$6,0)</f>
        <v>0</v>
      </c>
      <c r="AF19" s="412" t="s"/>
      <c r="AG19" s="477" t="s"/>
      <c r="AH19" s="456" t="s">
        <v>204</v>
      </c>
      <c r="AI19" s="472">
        <f>=IFERROR(($AI$4*网吧区域定价!$E$9)/$AI$6,0)</f>
        <v>0</v>
      </c>
      <c r="AJ19" s="472">
        <f>=IFERROR(($AJ$4*网吧区域定价!$E$9)/$AJ$6,0)</f>
        <v>0</v>
      </c>
      <c r="AK19" s="472">
        <f>=IFERROR(($AK$4*网吧区域定价!$E$9)/$AK$6,0)</f>
        <v>0</v>
      </c>
      <c r="AL19" s="472">
        <f>=IFERROR(($AL$4*网吧区域定价!$E$9)/$AL$6,0)</f>
        <v>0</v>
      </c>
      <c r="AM19" s="473">
        <f>=IFERROR(($AM$4*网吧区域定价!$E$9)/$AM$6,0)</f>
        <v>0</v>
      </c>
      <c r="AN19" s="405" t="s"/>
      <c r="AO19" s="404" t="s"/>
      <c r="AP19" s="519" t="s">
        <v>204</v>
      </c>
      <c r="AQ19" s="472">
        <f>=IFERROR(($AI$4*网吧区域定价!$E$15)/$AI$6,0)</f>
        <v>0</v>
      </c>
      <c r="AR19" s="472">
        <f>=IFERROR(($AJ$4*网吧区域定价!$E$15)/$AJ$6,0)</f>
        <v>0</v>
      </c>
      <c r="AS19" s="472">
        <f>=IFERROR(($AK$4*网吧区域定价!$E$15)/$AK$6,0)</f>
        <v>0</v>
      </c>
      <c r="AT19" s="472">
        <f>=IFERROR(($AL$4*网吧区域定价!$E$15)/$AL$6,0)</f>
        <v>0</v>
      </c>
      <c r="AU19" s="473">
        <f>=IFERROR(($AM$4*网吧区域定价!$E$15)/$AM$6,0)</f>
        <v>0</v>
      </c>
      <c r="AV19" s="397" t="s"/>
      <c r="AW19" s="397" t="s"/>
      <c r="AX19" s="397" t="s"/>
      <c r="AY19" s="397" t="s"/>
    </row>
    <row r="20" spans="1:51" customHeight="1">
      <c r="A20" s="471">
        <f>=AVERAGEIF(C21:G21,"&lt;&gt;")</f>
        <v>0</v>
      </c>
      <c r="B20" s="478">
        <f>=网吧区域定价!$B$10</f>
        <v>0</v>
      </c>
      <c r="C20" s="478" t="s"/>
      <c r="D20" s="478" t="s"/>
      <c r="E20" s="478" t="s"/>
      <c r="F20" s="478" t="s"/>
      <c r="G20" s="478" t="s"/>
      <c r="H20" s="418" t="s"/>
      <c r="I20" s="512">
        <f>=AVERAGEIF(K21:O21,"&lt;&gt;")</f>
        <v>0</v>
      </c>
      <c r="J20" s="478">
        <f>=网吧区域定价!$B$16</f>
        <v>0</v>
      </c>
      <c r="K20" s="478" t="s"/>
      <c r="L20" s="478" t="s"/>
      <c r="M20" s="478" t="s"/>
      <c r="N20" s="478" t="s"/>
      <c r="O20" s="523" t="s"/>
      <c r="P20" s="498" t="s"/>
      <c r="Q20" s="474">
        <f>=AVERAGEIF(S21:W21,"&lt;&gt;")</f>
        <v>0</v>
      </c>
      <c r="R20" s="499">
        <f>=网吧区域定价!$B$10</f>
        <v>0</v>
      </c>
      <c r="S20" s="500" t="s"/>
      <c r="T20" s="500" t="s"/>
      <c r="U20" s="500" t="s"/>
      <c r="V20" s="500" t="s"/>
      <c r="W20" s="501" t="s"/>
      <c r="X20" s="428" t="s"/>
      <c r="Y20" s="404">
        <f>=AVERAGEIF(AA21:AE21,"&lt;&gt;")</f>
        <v>0</v>
      </c>
      <c r="Z20" s="520">
        <f>=网吧区域定价!$B$16</f>
        <v>0</v>
      </c>
      <c r="AA20" s="500" t="s"/>
      <c r="AB20" s="500" t="s"/>
      <c r="AC20" s="500" t="s"/>
      <c r="AD20" s="500" t="s"/>
      <c r="AE20" s="521" t="s"/>
      <c r="AF20" s="506" t="s"/>
      <c r="AG20" s="477">
        <f>=AVERAGEIF(AI21:AM21,"&lt;&gt;")</f>
        <v>0</v>
      </c>
      <c r="AH20" s="483">
        <f>=网吧区域定价!$B$10</f>
        <v>0</v>
      </c>
      <c r="AI20" s="484" t="s"/>
      <c r="AJ20" s="484" t="s"/>
      <c r="AK20" s="484" t="s"/>
      <c r="AL20" s="484" t="s"/>
      <c r="AM20" s="485" t="s"/>
      <c r="AN20" s="437" t="s"/>
      <c r="AO20" s="404">
        <f>=AVERAGEIF(AQ21:AU21,"&lt;&gt;")</f>
        <v>0</v>
      </c>
      <c r="AP20" s="522">
        <f>=网吧区域定价!$B$16</f>
        <v>0</v>
      </c>
      <c r="AQ20" s="484" t="s"/>
      <c r="AR20" s="484" t="s"/>
      <c r="AS20" s="484" t="s"/>
      <c r="AT20" s="484" t="s"/>
      <c r="AU20" s="485" t="s"/>
      <c r="AV20" s="397" t="s"/>
      <c r="AW20" s="397" t="s"/>
      <c r="AX20" s="397" t="s"/>
      <c r="AY20" s="397" t="s"/>
    </row>
    <row r="21" spans="1:51" customHeight="1">
      <c r="A21" s="528" t="s"/>
      <c r="B21" s="529" t="s">
        <v>204</v>
      </c>
      <c r="C21" s="530">
        <f>=IFERROR(($C$4*网吧区域定价!C10)/$C$6,0)</f>
        <v>0</v>
      </c>
      <c r="D21" s="530">
        <f>=IFERROR(($D$4*网吧区域定价!C10)/$D$6,0)</f>
        <v>0</v>
      </c>
      <c r="E21" s="530">
        <f>=IFERROR(($E$4*网吧区域定价!C10)/$E$6,0)</f>
        <v>0</v>
      </c>
      <c r="F21" s="530">
        <f>=IFERROR(($F$4*网吧区域定价!C10)/$F$6,0)</f>
        <v>0</v>
      </c>
      <c r="G21" s="531">
        <f>=IFERROR(($G$4*网吧区域定价!C10)/$G$6,0)</f>
        <v>0</v>
      </c>
      <c r="H21" s="405" t="s"/>
      <c r="I21" s="532" t="s"/>
      <c r="J21" s="513" t="s">
        <v>204</v>
      </c>
      <c r="K21" s="514">
        <f>=IFERROR(($C$4*网吧区域定价!C16)/$C$6,0)</f>
        <v>0</v>
      </c>
      <c r="L21" s="514">
        <f>=IFERROR(($D$4*网吧区域定价!C16)/$D$6,0)</f>
        <v>0</v>
      </c>
      <c r="M21" s="514">
        <f>=IFERROR(($E$4*网吧区域定价!C16)/$E$6,0)</f>
        <v>0</v>
      </c>
      <c r="N21" s="514">
        <f>=IFERROR(($F$4*网吧区域定价!C16)/$F$6,0)</f>
        <v>0</v>
      </c>
      <c r="O21" s="515">
        <f>=IFERROR(($G$4*网吧区域定价!C16)/$G$6,0)</f>
        <v>0</v>
      </c>
      <c r="P21" s="405" t="s"/>
      <c r="Q21" s="533" t="s"/>
      <c r="R21" s="534" t="s">
        <v>204</v>
      </c>
      <c r="S21" s="530">
        <f>=IFERROR(($S$4*网吧区域定价!D10)/$S$6,0)</f>
        <v>0</v>
      </c>
      <c r="T21" s="530">
        <f>=IFERROR(($T$4*网吧区域定价!D10)/$T$6,0)</f>
        <v>0</v>
      </c>
      <c r="U21" s="530">
        <f>=IFERROR(($U$4*网吧区域定价!D10)/$U$6,0)</f>
        <v>0</v>
      </c>
      <c r="V21" s="530">
        <f>=IFERROR(($V$4*网吧区域定价!D10)/$V$6,0)</f>
        <v>0</v>
      </c>
      <c r="W21" s="535">
        <f>=IFERROR(($W$4*网吧区域定价!D10)/$W$6,0)</f>
        <v>0</v>
      </c>
      <c r="X21" s="405" t="s"/>
      <c r="Y21" s="414" t="s"/>
      <c r="Z21" s="536" t="s">
        <v>204</v>
      </c>
      <c r="AA21" s="487">
        <f>=IFERROR(($S$4*网吧区域定价!D16)/$S$6,0)</f>
        <v>0</v>
      </c>
      <c r="AB21" s="487">
        <f>=IFERROR(($T$4*网吧区域定价!D16)/$T$6,0)</f>
        <v>0</v>
      </c>
      <c r="AC21" s="487">
        <f>=IFERROR(($U$4*网吧区域定价!D16)/$U$6,0)</f>
        <v>0</v>
      </c>
      <c r="AD21" s="487">
        <f>=IFERROR(($V$4*网吧区域定价!D16)/$V$6,0)</f>
        <v>0</v>
      </c>
      <c r="AE21" s="488">
        <f>=IFERROR(($W$4*网吧区域定价!D16)/$W$6,0)</f>
        <v>0</v>
      </c>
      <c r="AF21" s="412" t="s"/>
      <c r="AG21" s="537" t="s"/>
      <c r="AH21" s="536" t="s">
        <v>204</v>
      </c>
      <c r="AI21" s="487">
        <f>=IFERROR(($AI$4*网吧区域定价!$E$10)/$AI$6,0)</f>
        <v>0</v>
      </c>
      <c r="AJ21" s="487">
        <f>=IFERROR(($AJ$4*网吧区域定价!$E$10)/$AJ$6,0)</f>
        <v>0</v>
      </c>
      <c r="AK21" s="487">
        <f>=IFERROR(($AK$4*网吧区域定价!$E$10)/$AK$6,0)</f>
        <v>0</v>
      </c>
      <c r="AL21" s="487">
        <f>=IFERROR(($AL$4*网吧区域定价!$E$10)/$AL$6,0)</f>
        <v>0</v>
      </c>
      <c r="AM21" s="488">
        <f>=IFERROR(($AM$4*网吧区域定价!$E$10)/$AM$6,0)</f>
        <v>0</v>
      </c>
      <c r="AN21" s="405" t="s"/>
      <c r="AO21" s="414" t="s"/>
      <c r="AP21" s="538" t="s">
        <v>204</v>
      </c>
      <c r="AQ21" s="487">
        <f>=IFERROR(($AI$4*网吧区域定价!$E$16)/$AI$6,0)</f>
        <v>0</v>
      </c>
      <c r="AR21" s="487">
        <f>=IFERROR(($AJ$4*网吧区域定价!$E$16)/$AJ$6,0)</f>
        <v>0</v>
      </c>
      <c r="AS21" s="487">
        <f>=IFERROR(($AK$4*网吧区域定价!$E$16)/$AK$6,0)</f>
        <v>0</v>
      </c>
      <c r="AT21" s="487">
        <f>=IFERROR(($AL$4*网吧区域定价!$E$16)/$AL$6,0)</f>
        <v>0</v>
      </c>
      <c r="AU21" s="488">
        <f>=IFERROR(($AM$4*网吧区域定价!$E$16)/$AM$6,0)</f>
        <v>0</v>
      </c>
      <c r="AV21" s="397" t="s"/>
      <c r="AW21" s="397" t="s"/>
      <c r="AX21" s="397" t="s"/>
      <c r="AY21" s="397" t="s"/>
    </row>
    <row r="22" spans="1:51" customHeight="1">
      <c r="A22" s="397" t="s"/>
      <c r="B22" s="539" t="s">
        <v>198</v>
      </c>
      <c r="C22" s="540" t="s"/>
      <c r="D22" s="540" t="s"/>
      <c r="E22" s="540" t="s"/>
      <c r="F22" s="540" t="s"/>
      <c r="G22" s="541" t="s"/>
      <c r="H22" s="405" t="s"/>
      <c r="I22" s="407" t="s"/>
      <c r="J22" s="405" t="str">
        <f>=网吧区域定价!F2</f>
        <v>等级04</v>
      </c>
      <c r="K22" s="405" t="s"/>
      <c r="L22" s="405" t="s"/>
      <c r="M22" s="405" t="s"/>
      <c r="N22" s="405" t="s"/>
      <c r="O22" s="409" t="s"/>
      <c r="P22" s="542" t="s"/>
      <c r="Q22" s="424" t="s"/>
      <c r="R22" s="543" t="s">
        <v>198</v>
      </c>
      <c r="S22" s="544" t="s"/>
      <c r="T22" s="544" t="s"/>
      <c r="U22" s="544" t="s"/>
      <c r="V22" s="544" t="s"/>
      <c r="W22" s="545" t="s"/>
      <c r="X22" s="405" t="s"/>
      <c r="Y22" s="546" t="s"/>
      <c r="Z22" s="547" t="str">
        <f>=网吧区域定价!G2</f>
        <v>等级05</v>
      </c>
      <c r="AA22" s="544" t="s"/>
      <c r="AB22" s="544" t="s"/>
      <c r="AC22" s="544" t="s"/>
      <c r="AD22" s="544" t="s"/>
      <c r="AE22" s="548" t="s"/>
      <c r="AF22" s="412" t="s"/>
      <c r="AG22" s="433" t="s"/>
      <c r="AH22" s="547" t="s">
        <v>198</v>
      </c>
      <c r="AI22" s="544" t="s"/>
      <c r="AJ22" s="544" t="s"/>
      <c r="AK22" s="544" t="s"/>
      <c r="AL22" s="544" t="s"/>
      <c r="AM22" s="544" t="s"/>
      <c r="AN22" s="405" t="s"/>
      <c r="AO22" s="405" t="s"/>
      <c r="AP22" s="547" t="str">
        <f>=网吧区域定价!H2</f>
        <v>等级06</v>
      </c>
      <c r="AQ22" s="544" t="s"/>
      <c r="AR22" s="544" t="s"/>
      <c r="AS22" s="544" t="s"/>
      <c r="AT22" s="544" t="s"/>
      <c r="AU22" s="548" t="s"/>
      <c r="AV22" s="397" t="s"/>
      <c r="AW22" s="397" t="s"/>
      <c r="AX22" s="397" t="s"/>
      <c r="AY22" s="397" t="s"/>
    </row>
    <row r="23" spans="1:51" customHeight="1">
      <c r="A23" s="397" t="s"/>
      <c r="B23" s="549" t="str">
        <f>=网吧区域定价!$B$3</f>
        <v>区域01</v>
      </c>
      <c r="C23" s="550" t="s"/>
      <c r="D23" s="550" t="s"/>
      <c r="E23" s="550" t="s"/>
      <c r="F23" s="550" t="s"/>
      <c r="G23" s="551" t="s"/>
      <c r="H23" s="418" t="s"/>
      <c r="I23" s="552" t="s"/>
      <c r="J23" s="421" t="s"/>
      <c r="K23" s="421" t="s"/>
      <c r="L23" s="421" t="s"/>
      <c r="M23" s="421" t="s"/>
      <c r="N23" s="421" t="s"/>
      <c r="O23" s="422" t="s"/>
      <c r="P23" s="553" t="s"/>
      <c r="Q23" s="424" t="s"/>
      <c r="R23" s="554" t="str">
        <f>=网吧区域定价!$B$3</f>
        <v>区域01</v>
      </c>
      <c r="S23" s="555" t="s"/>
      <c r="T23" s="555" t="s"/>
      <c r="U23" s="555" t="s"/>
      <c r="V23" s="555" t="s"/>
      <c r="W23" s="556" t="s"/>
      <c r="X23" s="418" t="s"/>
      <c r="Y23" s="546" t="s"/>
      <c r="Z23" s="447" t="s"/>
      <c r="AA23" s="448" t="s"/>
      <c r="AB23" s="448" t="s"/>
      <c r="AC23" s="448" t="s"/>
      <c r="AD23" s="448" t="s"/>
      <c r="AE23" s="449" t="s"/>
      <c r="AF23" s="432" t="s"/>
      <c r="AG23" s="433" t="s"/>
      <c r="AH23" s="557" t="str">
        <f>=网吧区域定价!$B$3</f>
        <v>区域01</v>
      </c>
      <c r="AI23" s="555" t="s"/>
      <c r="AJ23" s="555" t="s"/>
      <c r="AK23" s="555" t="s"/>
      <c r="AL23" s="555" t="s"/>
      <c r="AM23" s="555" t="s"/>
      <c r="AN23" s="418" t="s"/>
      <c r="AO23" s="405" t="s"/>
      <c r="AP23" s="438" t="s"/>
      <c r="AQ23" s="439" t="s"/>
      <c r="AR23" s="439" t="s"/>
      <c r="AS23" s="439" t="s"/>
      <c r="AT23" s="439" t="s"/>
      <c r="AU23" s="440" t="s"/>
      <c r="AV23" s="397" t="s"/>
      <c r="AW23" s="397" t="s"/>
      <c r="AX23" s="397" t="s"/>
      <c r="AY23" s="397" t="s"/>
    </row>
    <row r="24" spans="1:51" customHeight="1">
      <c r="A24" s="397" t="s"/>
      <c r="B24" s="456" t="s">
        <v>201</v>
      </c>
      <c r="C24" s="443" t="s"/>
      <c r="D24" s="443" t="s"/>
      <c r="E24" s="443" t="s"/>
      <c r="F24" s="443" t="s"/>
      <c r="G24" s="444" t="s"/>
      <c r="H24" s="445" t="s"/>
      <c r="I24" s="558" t="s"/>
      <c r="J24" s="448" t="s"/>
      <c r="K24" s="448" t="s"/>
      <c r="L24" s="448" t="s"/>
      <c r="M24" s="448" t="s"/>
      <c r="N24" s="448" t="s"/>
      <c r="O24" s="449" t="s"/>
      <c r="P24" s="553" t="s"/>
      <c r="Q24" s="424" t="s"/>
      <c r="R24" s="559" t="s">
        <v>201</v>
      </c>
      <c r="S24" s="443" t="s"/>
      <c r="T24" s="443" t="s"/>
      <c r="U24" s="443" t="s"/>
      <c r="V24" s="443" t="s"/>
      <c r="W24" s="560" t="s"/>
      <c r="X24" s="445" t="s"/>
      <c r="Y24" s="546" t="s"/>
      <c r="Z24" s="447" t="s"/>
      <c r="AA24" s="448" t="s"/>
      <c r="AB24" s="448" t="s"/>
      <c r="AC24" s="448" t="s"/>
      <c r="AD24" s="448" t="s"/>
      <c r="AE24" s="449" t="s"/>
      <c r="AF24" s="432" t="s"/>
      <c r="AG24" s="433" t="s"/>
      <c r="AH24" s="442" t="s">
        <v>201</v>
      </c>
      <c r="AI24" s="443" t="s"/>
      <c r="AJ24" s="443" t="s"/>
      <c r="AK24" s="443" t="s"/>
      <c r="AL24" s="443" t="s"/>
      <c r="AM24" s="561" t="s"/>
      <c r="AN24" s="445" t="s"/>
      <c r="AO24" s="405" t="s"/>
      <c r="AP24" s="454" t="s"/>
      <c r="AQ24" s="448" t="s"/>
      <c r="AR24" s="448" t="s"/>
      <c r="AS24" s="448" t="s"/>
      <c r="AT24" s="448" t="s"/>
      <c r="AU24" s="455" t="s"/>
      <c r="AV24" s="397" t="s"/>
      <c r="AW24" s="397" t="s"/>
      <c r="AX24" s="397" t="s"/>
      <c r="AY24" s="397" t="s"/>
    </row>
    <row r="25" spans="1:51" customHeight="1">
      <c r="A25" s="397" t="s"/>
      <c r="B25" s="456" t="s">
        <v>202</v>
      </c>
      <c r="C25" s="457">
        <f>=C26-C24</f>
        <v>0</v>
      </c>
      <c r="D25" s="457">
        <f>=D26-D24</f>
        <v>0</v>
      </c>
      <c r="E25" s="457">
        <f>=E26-E24</f>
        <v>0</v>
      </c>
      <c r="F25" s="457">
        <f>=F26-F24</f>
        <v>0</v>
      </c>
      <c r="G25" s="458">
        <f>=G26-G24</f>
        <v>0</v>
      </c>
      <c r="H25" s="459" t="s"/>
      <c r="I25" s="562" t="s"/>
      <c r="J25" s="448" t="s"/>
      <c r="K25" s="448" t="s"/>
      <c r="L25" s="448" t="s"/>
      <c r="M25" s="448" t="s"/>
      <c r="N25" s="448" t="s"/>
      <c r="O25" s="449" t="s"/>
      <c r="P25" s="553" t="s"/>
      <c r="Q25" s="424" t="s"/>
      <c r="R25" s="519" t="s">
        <v>202</v>
      </c>
      <c r="S25" s="457">
        <f>=S26-S24</f>
        <v>0</v>
      </c>
      <c r="T25" s="457">
        <f>=T26-T24</f>
        <v>0</v>
      </c>
      <c r="U25" s="457">
        <f>=U26-U24</f>
        <v>0</v>
      </c>
      <c r="V25" s="457">
        <f>=V26-V24</f>
        <v>0</v>
      </c>
      <c r="W25" s="563">
        <f>=W26-W24</f>
        <v>0</v>
      </c>
      <c r="X25" s="459" t="s"/>
      <c r="Y25" s="546" t="s"/>
      <c r="Z25" s="447" t="s"/>
      <c r="AA25" s="448" t="s"/>
      <c r="AB25" s="448" t="s"/>
      <c r="AC25" s="448" t="s"/>
      <c r="AD25" s="448" t="s"/>
      <c r="AE25" s="449" t="s"/>
      <c r="AF25" s="432" t="s"/>
      <c r="AG25" s="433" t="s"/>
      <c r="AH25" s="456" t="s">
        <v>202</v>
      </c>
      <c r="AI25" s="457">
        <f>=AI26-AI24</f>
        <v>0</v>
      </c>
      <c r="AJ25" s="457">
        <f>=AJ26-AJ24</f>
        <v>0</v>
      </c>
      <c r="AK25" s="457">
        <f>=AK26-AK24</f>
        <v>0</v>
      </c>
      <c r="AL25" s="457">
        <f>=AL26-AL24</f>
        <v>0</v>
      </c>
      <c r="AM25" s="564">
        <f>=AM26-AM24</f>
        <v>0</v>
      </c>
      <c r="AN25" s="459" t="s"/>
      <c r="AO25" s="405" t="s"/>
      <c r="AP25" s="454" t="s"/>
      <c r="AQ25" s="448" t="s"/>
      <c r="AR25" s="448" t="s"/>
      <c r="AS25" s="448" t="s"/>
      <c r="AT25" s="448" t="s"/>
      <c r="AU25" s="455" t="s"/>
      <c r="AV25" s="397" t="s"/>
      <c r="AW25" s="397" t="s"/>
      <c r="AX25" s="397" t="s"/>
      <c r="AY25" s="397" t="s"/>
    </row>
    <row r="26" spans="1:51" customHeight="1">
      <c r="A26" s="463">
        <f>=AVERAGEIF(C27:G27,"&lt;&gt;")</f>
        <v>0</v>
      </c>
      <c r="B26" s="464" t="s">
        <v>203</v>
      </c>
      <c r="C26" s="443" t="s"/>
      <c r="D26" s="443" t="s"/>
      <c r="E26" s="443" t="s"/>
      <c r="F26" s="443" t="s"/>
      <c r="G26" s="465" t="s"/>
      <c r="H26" s="466" t="s"/>
      <c r="I26" s="565" t="s"/>
      <c r="J26" s="448" t="s"/>
      <c r="K26" s="448" t="s"/>
      <c r="L26" s="448" t="s"/>
      <c r="M26" s="448" t="s"/>
      <c r="N26" s="448" t="s"/>
      <c r="O26" s="449" t="s"/>
      <c r="P26" s="553" t="s"/>
      <c r="Q26" s="468">
        <f>=AVERAGEIF(S27:W27,"&lt;&gt;")</f>
        <v>0</v>
      </c>
      <c r="R26" s="519" t="s">
        <v>203</v>
      </c>
      <c r="S26" s="443" t="s"/>
      <c r="T26" s="443" t="s"/>
      <c r="U26" s="443" t="s"/>
      <c r="V26" s="443" t="s"/>
      <c r="W26" s="566" t="s"/>
      <c r="X26" s="466" t="s"/>
      <c r="Y26" s="546" t="s"/>
      <c r="Z26" s="447" t="s"/>
      <c r="AA26" s="448" t="s"/>
      <c r="AB26" s="448" t="s"/>
      <c r="AC26" s="448" t="s"/>
      <c r="AD26" s="448" t="s"/>
      <c r="AE26" s="449" t="s"/>
      <c r="AF26" s="432" t="s"/>
      <c r="AG26" s="470">
        <f>=AVERAGEIF(AI27:AM27,"&lt;&gt;")</f>
        <v>0</v>
      </c>
      <c r="AH26" s="456" t="s">
        <v>203</v>
      </c>
      <c r="AI26" s="443" t="s"/>
      <c r="AJ26" s="443" t="s"/>
      <c r="AK26" s="443" t="s"/>
      <c r="AL26" s="443" t="s"/>
      <c r="AM26" s="567" t="s"/>
      <c r="AN26" s="466" t="s"/>
      <c r="AO26" s="405" t="s"/>
      <c r="AP26" s="454" t="s"/>
      <c r="AQ26" s="448" t="s"/>
      <c r="AR26" s="448" t="s"/>
      <c r="AS26" s="448" t="s"/>
      <c r="AT26" s="448" t="s"/>
      <c r="AU26" s="455" t="s"/>
      <c r="AV26" s="397" t="s"/>
      <c r="AW26" s="397" t="s"/>
      <c r="AX26" s="397" t="s"/>
      <c r="AY26" s="397" t="s"/>
    </row>
    <row r="27" spans="1:51" customHeight="1">
      <c r="A27" s="471" t="s"/>
      <c r="B27" s="464" t="s">
        <v>204</v>
      </c>
      <c r="C27" s="472">
        <f>=IFERROR(($C$24*网吧区域定价!$F$3)/$C$26,0)</f>
        <v>0</v>
      </c>
      <c r="D27" s="472">
        <f>=IFERROR(($D$24*网吧区域定价!$F$3)/$D$26,0)</f>
        <v>0</v>
      </c>
      <c r="E27" s="472">
        <f>=IFERROR(($E$24*网吧区域定价!$F$3)/$E$26,0)</f>
        <v>0</v>
      </c>
      <c r="F27" s="472">
        <f>=IFERROR(($F$24*网吧区域定价!$F$3)/$F$26,0)</f>
        <v>0</v>
      </c>
      <c r="G27" s="473">
        <f>=IFERROR(($G$24*网吧区域定价!$F$3)/$G$26,0)</f>
        <v>0</v>
      </c>
      <c r="H27" s="405" t="s"/>
      <c r="I27" s="568" t="s"/>
      <c r="J27" s="448" t="s"/>
      <c r="K27" s="448" t="s"/>
      <c r="L27" s="448" t="s"/>
      <c r="M27" s="448" t="s"/>
      <c r="N27" s="448" t="s"/>
      <c r="O27" s="449" t="s"/>
      <c r="P27" s="553" t="s"/>
      <c r="Q27" s="474" t="s"/>
      <c r="R27" s="519" t="s">
        <v>204</v>
      </c>
      <c r="S27" s="472">
        <f>=IFERROR(($S$24*网吧区域定价!$G$3)/$S$26,0)</f>
        <v>0</v>
      </c>
      <c r="T27" s="472">
        <f>=IFERROR(($T$24*网吧区域定价!$G$3)/$T$26,0)</f>
        <v>0</v>
      </c>
      <c r="U27" s="472">
        <f>=IFERROR(($U$24*网吧区域定价!$G$3)/$U$26,0)</f>
        <v>0</v>
      </c>
      <c r="V27" s="472">
        <f>=IFERROR(($V$24*网吧区域定价!$G$3)/$V$26,0)</f>
        <v>0</v>
      </c>
      <c r="W27" s="517">
        <f>=IFERROR(($W$24*网吧区域定价!$G$3)/$W$26,0)</f>
        <v>0</v>
      </c>
      <c r="X27" s="405" t="s"/>
      <c r="Y27" s="546" t="s"/>
      <c r="Z27" s="447" t="s"/>
      <c r="AA27" s="448" t="s"/>
      <c r="AB27" s="448" t="s"/>
      <c r="AC27" s="448" t="s"/>
      <c r="AD27" s="448" t="s"/>
      <c r="AE27" s="449" t="s"/>
      <c r="AF27" s="432" t="s"/>
      <c r="AG27" s="477" t="s"/>
      <c r="AH27" s="456" t="s">
        <v>204</v>
      </c>
      <c r="AI27" s="472">
        <f>=IFERROR(($AI$24*网吧区域定价!$H$3)/$AI$26,0)</f>
        <v>0</v>
      </c>
      <c r="AJ27" s="472">
        <f>=IFERROR(($AJ$24*网吧区域定价!$H$3)/$AJ$26,0)</f>
        <v>0</v>
      </c>
      <c r="AK27" s="472">
        <f>=IFERROR(($AK$24*网吧区域定价!$H$3)/$AK$26,0)</f>
        <v>0</v>
      </c>
      <c r="AL27" s="472">
        <f>=IFERROR(($AL$24*网吧区域定价!$H$3)/$AL$26,0)</f>
        <v>0</v>
      </c>
      <c r="AM27" s="511">
        <f>=IFERROR(($AM$24*网吧区域定价!$H$3)/$AM$26,0)</f>
        <v>0</v>
      </c>
      <c r="AN27" s="405" t="s"/>
      <c r="AO27" s="405" t="s"/>
      <c r="AP27" s="454" t="s"/>
      <c r="AQ27" s="448" t="s"/>
      <c r="AR27" s="448" t="s"/>
      <c r="AS27" s="448" t="s"/>
      <c r="AT27" s="448" t="s"/>
      <c r="AU27" s="455" t="s"/>
      <c r="AV27" s="397" t="s"/>
      <c r="AW27" s="397" t="s"/>
      <c r="AX27" s="397" t="s"/>
      <c r="AY27" s="397" t="s"/>
    </row>
    <row r="28" spans="1:51" customHeight="1">
      <c r="A28" s="471">
        <f>=AVERAGEIF(C29:G29,"&lt;&gt;")</f>
        <v>0</v>
      </c>
      <c r="B28" s="569" t="str">
        <f>=网吧区域定价!$B$4</f>
        <v>区域02</v>
      </c>
      <c r="C28" s="550" t="s"/>
      <c r="D28" s="550" t="s"/>
      <c r="E28" s="550" t="s"/>
      <c r="F28" s="550" t="s"/>
      <c r="G28" s="551" t="s"/>
      <c r="H28" s="418" t="s"/>
      <c r="I28" s="570" t="s"/>
      <c r="J28" s="448" t="s"/>
      <c r="K28" s="448" t="s"/>
      <c r="L28" s="448" t="s"/>
      <c r="M28" s="448" t="s"/>
      <c r="N28" s="448" t="s"/>
      <c r="O28" s="449" t="s"/>
      <c r="P28" s="553" t="s"/>
      <c r="Q28" s="474">
        <f>=AVERAGEIF(S29:W29,"&lt;&gt;")</f>
        <v>0</v>
      </c>
      <c r="R28" s="571" t="str">
        <f>=网吧区域定价!$B$4</f>
        <v>区域02</v>
      </c>
      <c r="S28" s="478" t="s"/>
      <c r="T28" s="478" t="s"/>
      <c r="U28" s="478" t="s"/>
      <c r="V28" s="478" t="s"/>
      <c r="W28" s="523" t="s"/>
      <c r="X28" s="418" t="s"/>
      <c r="Y28" s="546" t="s"/>
      <c r="Z28" s="447" t="s"/>
      <c r="AA28" s="448" t="s"/>
      <c r="AB28" s="448" t="s"/>
      <c r="AC28" s="448" t="s"/>
      <c r="AD28" s="448" t="s"/>
      <c r="AE28" s="449" t="s"/>
      <c r="AF28" s="432" t="s"/>
      <c r="AG28" s="477">
        <f>=AVERAGEIF(AI29:AM29,"&lt;&gt;")</f>
        <v>0</v>
      </c>
      <c r="AH28" s="572" t="str">
        <f>=网吧区域定价!$B$4</f>
        <v>区域02</v>
      </c>
      <c r="AI28" s="478" t="s"/>
      <c r="AJ28" s="478" t="s"/>
      <c r="AK28" s="478" t="s"/>
      <c r="AL28" s="478" t="s"/>
      <c r="AM28" s="478" t="s"/>
      <c r="AN28" s="418" t="s"/>
      <c r="AO28" s="405" t="s"/>
      <c r="AP28" s="454" t="s"/>
      <c r="AQ28" s="448" t="s"/>
      <c r="AR28" s="448" t="s"/>
      <c r="AS28" s="448" t="s"/>
      <c r="AT28" s="448" t="s"/>
      <c r="AU28" s="455" t="s"/>
      <c r="AV28" s="397" t="s"/>
      <c r="AW28" s="397" t="s"/>
      <c r="AX28" s="397" t="s"/>
      <c r="AY28" s="397" t="s"/>
    </row>
    <row r="29" spans="1:51" customHeight="1">
      <c r="A29" s="471" t="s"/>
      <c r="B29" s="510" t="s">
        <v>204</v>
      </c>
      <c r="C29" s="472">
        <f>=IFERROR(($C$24*网吧区域定价!$F$4)/$C$26,0)</f>
        <v>0</v>
      </c>
      <c r="D29" s="472">
        <f>=IFERROR(($D$24*网吧区域定价!$F$4)/$D$26,0)</f>
        <v>0</v>
      </c>
      <c r="E29" s="472">
        <f>=IFERROR(($E$24*网吧区域定价!$F$4)/$E$26,0)</f>
        <v>0</v>
      </c>
      <c r="F29" s="472">
        <f>=IFERROR(($F$24*网吧区域定价!$F$4)/$F$26,0)</f>
        <v>0</v>
      </c>
      <c r="G29" s="473">
        <f>=IFERROR(($G$24*网吧区域定价!$F$4)/$G$26,0)</f>
        <v>0</v>
      </c>
      <c r="H29" s="405" t="s"/>
      <c r="I29" s="573" t="s"/>
      <c r="J29" s="574" t="s"/>
      <c r="K29" s="574" t="s"/>
      <c r="L29" s="574" t="s"/>
      <c r="M29" s="574" t="s"/>
      <c r="N29" s="574" t="s"/>
      <c r="O29" s="575" t="s"/>
      <c r="P29" s="553" t="s"/>
      <c r="Q29" s="474" t="s"/>
      <c r="R29" s="576" t="s">
        <v>204</v>
      </c>
      <c r="S29" s="487">
        <f>=IFERROR(($S$24*网吧区域定价!$G$4)/$S$26,0)</f>
        <v>0</v>
      </c>
      <c r="T29" s="487">
        <f>=IFERROR(($T$24*网吧区域定价!$G$4)/$T$26,0)</f>
        <v>0</v>
      </c>
      <c r="U29" s="487">
        <f>=IFERROR(($U$24*网吧区域定价!$G$4)/$U$26,0)</f>
        <v>0</v>
      </c>
      <c r="V29" s="487">
        <f>=IFERROR(($V$24*网吧区域定价!$G$4)/$V$26,0)</f>
        <v>0</v>
      </c>
      <c r="W29" s="577">
        <f>=IFERROR(($W$24*网吧区域定价!$G$4)/$W$26,0)</f>
        <v>0</v>
      </c>
      <c r="X29" s="405" t="s"/>
      <c r="Y29" s="546" t="s"/>
      <c r="Z29" s="578" t="s"/>
      <c r="AA29" s="574" t="s"/>
      <c r="AB29" s="574" t="s"/>
      <c r="AC29" s="574" t="s"/>
      <c r="AD29" s="574" t="s"/>
      <c r="AE29" s="575" t="s"/>
      <c r="AF29" s="432" t="s"/>
      <c r="AG29" s="477" t="s"/>
      <c r="AH29" s="494" t="s">
        <v>204</v>
      </c>
      <c r="AI29" s="487">
        <f>=IFERROR(($AI$24*网吧区域定价!$H$4)/$AI$26,0)</f>
        <v>0</v>
      </c>
      <c r="AJ29" s="487">
        <f>=IFERROR(($AJ$24*网吧区域定价!$H$4)/$AJ$26,0)</f>
        <v>0</v>
      </c>
      <c r="AK29" s="487">
        <f>=IFERROR(($AK$24*网吧区域定价!$H$4)/$AK$26,0)</f>
        <v>0</v>
      </c>
      <c r="AL29" s="487">
        <f>=IFERROR(($AL$24*网吧区域定价!$H$4)/$AL$26,0)</f>
        <v>0</v>
      </c>
      <c r="AM29" s="579">
        <f>=IFERROR(($AM$24*网吧区域定价!$H$4)/$AM$26,0)</f>
        <v>0</v>
      </c>
      <c r="AN29" s="405" t="s"/>
      <c r="AO29" s="405" t="s"/>
      <c r="AP29" s="580" t="s"/>
      <c r="AQ29" s="581" t="s"/>
      <c r="AR29" s="581" t="s"/>
      <c r="AS29" s="581" t="s"/>
      <c r="AT29" s="581" t="s"/>
      <c r="AU29" s="582" t="s"/>
      <c r="AV29" s="397" t="s"/>
      <c r="AW29" s="397" t="s"/>
      <c r="AX29" s="397" t="s"/>
      <c r="AY29" s="397" t="s"/>
    </row>
    <row r="30" spans="1:51" customHeight="1">
      <c r="A30" s="471">
        <f>=AVERAGEIF(C31:G31,"&lt;&gt;")</f>
        <v>0</v>
      </c>
      <c r="B30" s="569" t="str">
        <f>=网吧区域定价!$B$5</f>
        <v>区域03</v>
      </c>
      <c r="C30" s="550" t="s"/>
      <c r="D30" s="550" t="s"/>
      <c r="E30" s="550" t="s"/>
      <c r="F30" s="550" t="s"/>
      <c r="G30" s="551" t="s"/>
      <c r="H30" s="583" t="s"/>
      <c r="I30" s="512">
        <f>=AVERAGEIF(K31:O31,"&lt;&gt;")</f>
        <v>0</v>
      </c>
      <c r="J30" s="571">
        <f>=网吧区域定价!$B$11</f>
        <v>0</v>
      </c>
      <c r="K30" s="478" t="s"/>
      <c r="L30" s="478" t="s"/>
      <c r="M30" s="478" t="s"/>
      <c r="N30" s="478" t="s"/>
      <c r="O30" s="523" t="s"/>
      <c r="P30" s="553" t="s"/>
      <c r="Q30" s="474">
        <f>=AVERAGEIF(S31:W31,"&lt;&gt;")</f>
        <v>0</v>
      </c>
      <c r="R30" s="571" t="str">
        <f>=网吧区域定价!$B$5</f>
        <v>区域03</v>
      </c>
      <c r="S30" s="478" t="s"/>
      <c r="T30" s="478" t="s"/>
      <c r="U30" s="478" t="s"/>
      <c r="V30" s="478" t="s"/>
      <c r="W30" s="523" t="s"/>
      <c r="X30" s="418" t="s"/>
      <c r="Y30" s="584">
        <f>=AVERAGEIF(AA31:AE31,"&lt;&gt;")</f>
        <v>0</v>
      </c>
      <c r="Z30" s="478">
        <f>=网吧区域定价!$B$11</f>
        <v>0</v>
      </c>
      <c r="AA30" s="478" t="s"/>
      <c r="AB30" s="478" t="s"/>
      <c r="AC30" s="478" t="s"/>
      <c r="AD30" s="478" t="s"/>
      <c r="AE30" s="479" t="s"/>
      <c r="AF30" s="506" t="s"/>
      <c r="AG30" s="477">
        <f>=AVERAGEIF(AI31:AM31,"&lt;&gt;")</f>
        <v>0</v>
      </c>
      <c r="AH30" s="572" t="str">
        <f>=网吧区域定价!$B$5</f>
        <v>区域03</v>
      </c>
      <c r="AI30" s="478" t="s"/>
      <c r="AJ30" s="478" t="s"/>
      <c r="AK30" s="478" t="s"/>
      <c r="AL30" s="478" t="s"/>
      <c r="AM30" s="478" t="s"/>
      <c r="AN30" s="418" t="s"/>
      <c r="AO30" s="585">
        <f>=AVERAGEIF(AQ31:AU31,"&lt;&gt;")</f>
        <v>0</v>
      </c>
      <c r="AP30" s="478">
        <f>=网吧区域定价!$B$11</f>
        <v>0</v>
      </c>
      <c r="AQ30" s="478" t="s"/>
      <c r="AR30" s="478" t="s"/>
      <c r="AS30" s="478" t="s"/>
      <c r="AT30" s="478" t="s"/>
      <c r="AU30" s="479" t="s"/>
      <c r="AV30" s="397" t="s"/>
      <c r="AW30" s="397" t="s"/>
      <c r="AX30" s="397" t="s"/>
      <c r="AY30" s="397" t="s"/>
    </row>
    <row r="31" spans="1:51" customHeight="1">
      <c r="A31" s="471" t="s"/>
      <c r="B31" s="510" t="s">
        <v>204</v>
      </c>
      <c r="C31" s="472">
        <f>=IFERROR(($C$24*网吧区域定价!$F$5)/$C$26,0)</f>
        <v>0</v>
      </c>
      <c r="D31" s="472">
        <f>=IFERROR(($D$24*网吧区域定价!$F$5)/$D$26,0)</f>
        <v>0</v>
      </c>
      <c r="E31" s="472">
        <f>=IFERROR(($E$24*网吧区域定价!$F$5)/$E$26,0)</f>
        <v>0</v>
      </c>
      <c r="F31" s="472">
        <f>=IFERROR(($F$24*网吧区域定价!$F$5)/$F$26,0)</f>
        <v>0</v>
      </c>
      <c r="G31" s="473">
        <f>=IFERROR(($G$24*网吧区域定价!$F$5)/$G$26,0)</f>
        <v>0</v>
      </c>
      <c r="H31" s="409" t="s"/>
      <c r="I31" s="512" t="s"/>
      <c r="J31" s="519" t="s">
        <v>204</v>
      </c>
      <c r="K31" s="472">
        <f>=IFERROR(($C$24*网吧区域定价!$F$11)/$C$26,0)</f>
        <v>0</v>
      </c>
      <c r="L31" s="472">
        <f>=IFERROR(($D$24*网吧区域定价!$F$11)/$D$26,0)</f>
        <v>0</v>
      </c>
      <c r="M31" s="472">
        <f>=IFERROR(($E$24*网吧区域定价!$F$11)/$E$26,0)</f>
        <v>0</v>
      </c>
      <c r="N31" s="472">
        <f>=IFERROR(($F$24*网吧区域定价!$F$11)/$F$26,0)</f>
        <v>0</v>
      </c>
      <c r="O31" s="517">
        <f>=IFERROR(($G$24*网吧区域定价!$F$11)/$G$26,0)</f>
        <v>0</v>
      </c>
      <c r="P31" s="553" t="s"/>
      <c r="Q31" s="474" t="s"/>
      <c r="R31" s="516" t="s">
        <v>204</v>
      </c>
      <c r="S31" s="472">
        <f>=IFERROR(($S$24*网吧区域定价!$G$5)/$S$26,0)</f>
        <v>0</v>
      </c>
      <c r="T31" s="472">
        <f>=IFERROR(($T$24*网吧区域定价!$G$5)/$T$26,0)</f>
        <v>0</v>
      </c>
      <c r="U31" s="472">
        <f>=IFERROR(($U$24*网吧区域定价!$G$5)/$U$26,0)</f>
        <v>0</v>
      </c>
      <c r="V31" s="472">
        <f>=IFERROR(($V$24*网吧区域定价!$G$5)/$V$26,0)</f>
        <v>0</v>
      </c>
      <c r="W31" s="517">
        <f>=IFERROR(($W$24*网吧区域定价!$G$5)/$W$26,0)</f>
        <v>0</v>
      </c>
      <c r="X31" s="405" t="s"/>
      <c r="Y31" s="586" t="s"/>
      <c r="Z31" s="464" t="s">
        <v>204</v>
      </c>
      <c r="AA31" s="472">
        <f>=IFERROR(($S$24*网吧区域定价!$G$11)/$S$26,0)</f>
        <v>0</v>
      </c>
      <c r="AB31" s="472">
        <f>=IFERROR(($T$24*网吧区域定价!$G$11)/$T$26,0)</f>
        <v>0</v>
      </c>
      <c r="AC31" s="472">
        <f>=IFERROR(($U$24*网吧区域定价!$G$11)/$U$26,0)</f>
        <v>0</v>
      </c>
      <c r="AD31" s="472">
        <f>=IFERROR(($V$24*网吧区域定价!$G$11)/$V$26,0)</f>
        <v>0</v>
      </c>
      <c r="AE31" s="473">
        <f>=IFERROR(($W$24*网吧区域定价!$G$11)/$W$26,0)</f>
        <v>0</v>
      </c>
      <c r="AF31" s="412" t="s"/>
      <c r="AG31" s="477" t="s"/>
      <c r="AH31" s="518" t="s">
        <v>204</v>
      </c>
      <c r="AI31" s="472">
        <f>=IFERROR(($AI$24*网吧区域定价!$H$5)/$AI$26,0)</f>
        <v>0</v>
      </c>
      <c r="AJ31" s="472">
        <f>=IFERROR(($AJ$24*网吧区域定价!$H$5)/$AJ$26,0)</f>
        <v>0</v>
      </c>
      <c r="AK31" s="472">
        <f>=IFERROR(($AK$24*网吧区域定价!$H$5)/$AK$26,0)</f>
        <v>0</v>
      </c>
      <c r="AL31" s="472">
        <f>=IFERROR(($AL$24*网吧区域定价!$H$5)/$AL$26,0)</f>
        <v>0</v>
      </c>
      <c r="AM31" s="511">
        <f>=IFERROR(($AM$24*网吧区域定价!$H$5)/$AM$26,0)</f>
        <v>0</v>
      </c>
      <c r="AN31" s="405" t="s"/>
      <c r="AO31" s="587" t="s"/>
      <c r="AP31" s="464" t="s">
        <v>204</v>
      </c>
      <c r="AQ31" s="472">
        <f>=IFERROR(($AI$24*网吧区域定价!$H$11)/$AI$26,0)</f>
        <v>0</v>
      </c>
      <c r="AR31" s="472">
        <f>=IFERROR(($AJ$24*网吧区域定价!$H$11)/$AJ$26,0)</f>
        <v>0</v>
      </c>
      <c r="AS31" s="472">
        <f>=IFERROR(($AK$24*网吧区域定价!$H$11)/$AK$26,0)</f>
        <v>0</v>
      </c>
      <c r="AT31" s="472">
        <f>=IFERROR(($AL$24*网吧区域定价!$H$11)/$AL$26,0)</f>
        <v>0</v>
      </c>
      <c r="AU31" s="473">
        <f>=IFERROR(($AM$24*网吧区域定价!$H$11)/$AM$26,0)</f>
        <v>0</v>
      </c>
      <c r="AV31" s="397" t="s"/>
      <c r="AW31" s="397" t="s"/>
      <c r="AX31" s="397" t="s"/>
      <c r="AY31" s="397" t="s"/>
    </row>
    <row r="32" spans="1:51" customHeight="1">
      <c r="A32" s="471">
        <f>=AVERAGEIF(C33:G33,"&lt;&gt;")</f>
        <v>0</v>
      </c>
      <c r="B32" s="569" t="str">
        <f>=网吧区域定价!$B$6</f>
        <v>区域04</v>
      </c>
      <c r="C32" s="550" t="s"/>
      <c r="D32" s="550" t="s"/>
      <c r="E32" s="550" t="s"/>
      <c r="F32" s="550" t="s"/>
      <c r="G32" s="551" t="s"/>
      <c r="H32" s="583" t="s"/>
      <c r="I32" s="512">
        <f>=AVERAGEIF(K33:O33,"&lt;&gt;")</f>
        <v>0</v>
      </c>
      <c r="J32" s="571">
        <f>=网吧区域定价!$B$12</f>
        <v>0</v>
      </c>
      <c r="K32" s="478" t="s"/>
      <c r="L32" s="478" t="s"/>
      <c r="M32" s="478" t="s"/>
      <c r="N32" s="478" t="s"/>
      <c r="O32" s="523" t="s"/>
      <c r="P32" s="553" t="s"/>
      <c r="Q32" s="474">
        <f>=AVERAGEIF(S33:W33,"&lt;&gt;")</f>
        <v>0</v>
      </c>
      <c r="R32" s="571" t="str">
        <f>=网吧区域定价!$B$6</f>
        <v>区域04</v>
      </c>
      <c r="S32" s="478" t="s"/>
      <c r="T32" s="478" t="s"/>
      <c r="U32" s="478" t="s"/>
      <c r="V32" s="478" t="s"/>
      <c r="W32" s="523" t="s"/>
      <c r="X32" s="418" t="s"/>
      <c r="Y32" s="586">
        <f>=AVERAGEIF(AA33:AE33,"&lt;&gt;")</f>
        <v>0</v>
      </c>
      <c r="Z32" s="478">
        <f>=网吧区域定价!$B$12</f>
        <v>0</v>
      </c>
      <c r="AA32" s="478" t="s"/>
      <c r="AB32" s="478" t="s"/>
      <c r="AC32" s="478" t="s"/>
      <c r="AD32" s="478" t="s"/>
      <c r="AE32" s="479" t="s"/>
      <c r="AF32" s="506" t="s"/>
      <c r="AG32" s="477">
        <f>=AVERAGEIF(AI33:AM33,"&lt;&gt;")</f>
        <v>0</v>
      </c>
      <c r="AH32" s="572" t="str">
        <f>=网吧区域定价!$B$6</f>
        <v>区域04</v>
      </c>
      <c r="AI32" s="478" t="s"/>
      <c r="AJ32" s="478" t="s"/>
      <c r="AK32" s="478" t="s"/>
      <c r="AL32" s="478" t="s"/>
      <c r="AM32" s="478" t="s"/>
      <c r="AN32" s="418" t="s"/>
      <c r="AO32" s="587">
        <f>=AVERAGEIF(AQ33:AU33,"&lt;&gt;")</f>
        <v>0</v>
      </c>
      <c r="AP32" s="478">
        <f>=网吧区域定价!$B$12</f>
        <v>0</v>
      </c>
      <c r="AQ32" s="478" t="s"/>
      <c r="AR32" s="478" t="s"/>
      <c r="AS32" s="478" t="s"/>
      <c r="AT32" s="478" t="s"/>
      <c r="AU32" s="479" t="s"/>
      <c r="AV32" s="397" t="s"/>
      <c r="AW32" s="397" t="s"/>
      <c r="AX32" s="397" t="s"/>
      <c r="AY32" s="397" t="s"/>
    </row>
    <row r="33" spans="1:51" customHeight="1">
      <c r="A33" s="471" t="s"/>
      <c r="B33" s="510" t="s">
        <v>204</v>
      </c>
      <c r="C33" s="472">
        <f>=IFERROR(($C$24*网吧区域定价!$F$6)/$C$26,0)</f>
        <v>0</v>
      </c>
      <c r="D33" s="472">
        <f>=IFERROR(($D$24*网吧区域定价!$F$6)/$D$26,0)</f>
        <v>0</v>
      </c>
      <c r="E33" s="472">
        <f>=IFERROR(($E$24*网吧区域定价!$F$6)/$E$26,0)</f>
        <v>0</v>
      </c>
      <c r="F33" s="472">
        <f>=IFERROR(($F$24*网吧区域定价!$F$6)/$F$26,0)</f>
        <v>0</v>
      </c>
      <c r="G33" s="473">
        <f>=IFERROR(($G$24*网吧区域定价!$F$6)/$G$26,0)</f>
        <v>0</v>
      </c>
      <c r="H33" s="409" t="s"/>
      <c r="I33" s="512" t="s"/>
      <c r="J33" s="519" t="s">
        <v>204</v>
      </c>
      <c r="K33" s="472">
        <f>=IFERROR(($C$24*网吧区域定价!$F$12)/$C$26,0)</f>
        <v>0</v>
      </c>
      <c r="L33" s="472">
        <f>=IFERROR(($D$24*网吧区域定价!$F$12)/$D$26,0)</f>
        <v>0</v>
      </c>
      <c r="M33" s="472">
        <f>=IFERROR(($E$24*网吧区域定价!$F$12)/$E$26,0)</f>
        <v>0</v>
      </c>
      <c r="N33" s="472">
        <f>=IFERROR(($F$24*网吧区域定价!$F$12)/$F$26,0)</f>
        <v>0</v>
      </c>
      <c r="O33" s="517">
        <f>=IFERROR(($G$24*网吧区域定价!$F$12)/$G$26,0)</f>
        <v>0</v>
      </c>
      <c r="P33" s="553" t="s"/>
      <c r="Q33" s="474" t="s"/>
      <c r="R33" s="516" t="s">
        <v>204</v>
      </c>
      <c r="S33" s="472">
        <f>=IFERROR(($S$24*网吧区域定价!$G$6)/$S$26,0)</f>
        <v>0</v>
      </c>
      <c r="T33" s="472">
        <f>=IFERROR(($T$24*网吧区域定价!$G$6)/$T$26,0)</f>
        <v>0</v>
      </c>
      <c r="U33" s="472">
        <f>=IFERROR(($U$24*网吧区域定价!$G$6)/$U$26,0)</f>
        <v>0</v>
      </c>
      <c r="V33" s="472">
        <f>=IFERROR(($V$24*网吧区域定价!$G$6)/$V$26,0)</f>
        <v>0</v>
      </c>
      <c r="W33" s="517">
        <f>=IFERROR(($W$24*网吧区域定价!$G$6)/$W$26,0)</f>
        <v>0</v>
      </c>
      <c r="X33" s="405" t="s"/>
      <c r="Y33" s="586" t="s"/>
      <c r="Z33" s="464" t="s">
        <v>204</v>
      </c>
      <c r="AA33" s="472">
        <f>=IFERROR(($S$24*网吧区域定价!$G$12)/$S$26,0)</f>
        <v>0</v>
      </c>
      <c r="AB33" s="472">
        <f>=IFERROR(($T$24*网吧区域定价!$G$12)/$T$26,0)</f>
        <v>0</v>
      </c>
      <c r="AC33" s="472">
        <f>=IFERROR(($U$24*网吧区域定价!$G$12)/$U$26,0)</f>
        <v>0</v>
      </c>
      <c r="AD33" s="472">
        <f>=IFERROR(($V$24*网吧区域定价!$G$12)/$V$26,0)</f>
        <v>0</v>
      </c>
      <c r="AE33" s="473">
        <f>=IFERROR(($W$24*网吧区域定价!$G$12)/$W$26,0)</f>
        <v>0</v>
      </c>
      <c r="AF33" s="412" t="s"/>
      <c r="AG33" s="477" t="s"/>
      <c r="AH33" s="518" t="s">
        <v>204</v>
      </c>
      <c r="AI33" s="472">
        <f>=IFERROR(($AI$24*网吧区域定价!$H$6)/$AI$26,0)</f>
        <v>0</v>
      </c>
      <c r="AJ33" s="472">
        <f>=IFERROR(($AJ$24*网吧区域定价!$H$6)/$AJ$26,0)</f>
        <v>0</v>
      </c>
      <c r="AK33" s="472">
        <f>=IFERROR(($AK$24*网吧区域定价!$H$6)/$AK$26,0)</f>
        <v>0</v>
      </c>
      <c r="AL33" s="472">
        <f>=IFERROR(($AL$24*网吧区域定价!$H$6)/$AL$26,0)</f>
        <v>0</v>
      </c>
      <c r="AM33" s="511">
        <f>=IFERROR(($AM$24*网吧区域定价!$H$6)/$AM$26,0)</f>
        <v>0</v>
      </c>
      <c r="AN33" s="405" t="s"/>
      <c r="AO33" s="587" t="s"/>
      <c r="AP33" s="464" t="s">
        <v>204</v>
      </c>
      <c r="AQ33" s="472">
        <f>=IFERROR(($AI$24*网吧区域定价!$H$12)/$AI$26,0)</f>
        <v>0</v>
      </c>
      <c r="AR33" s="472">
        <f>=IFERROR(($AJ$24*网吧区域定价!$H$12)/$AJ$26,0)</f>
        <v>0</v>
      </c>
      <c r="AS33" s="472">
        <f>=IFERROR(($AK$24*网吧区域定价!$H$12)/$AK$26,0)</f>
        <v>0</v>
      </c>
      <c r="AT33" s="472">
        <f>=IFERROR(($AL$24*网吧区域定价!$H$12)/$AL$26,0)</f>
        <v>0</v>
      </c>
      <c r="AU33" s="473">
        <f>=IFERROR(($AM$24*网吧区域定价!$H$12)/$AM$26,0)</f>
        <v>0</v>
      </c>
      <c r="AV33" s="397" t="s"/>
      <c r="AW33" s="397" t="s"/>
      <c r="AX33" s="397" t="s"/>
      <c r="AY33" s="397" t="s"/>
    </row>
    <row r="34" spans="1:51" customHeight="1">
      <c r="A34" s="471">
        <f>=AVERAGEIF(C35:G35,"&lt;&gt;")</f>
        <v>0</v>
      </c>
      <c r="B34" s="569" t="str">
        <f>=网吧区域定价!$B$7</f>
        <v>区域05</v>
      </c>
      <c r="C34" s="550" t="s"/>
      <c r="D34" s="550" t="s"/>
      <c r="E34" s="550" t="s"/>
      <c r="F34" s="550" t="s"/>
      <c r="G34" s="551" t="s"/>
      <c r="H34" s="583" t="s"/>
      <c r="I34" s="512">
        <f>=AVERAGEIF(K35:O35,"&lt;&gt;")</f>
        <v>0</v>
      </c>
      <c r="J34" s="571">
        <f>=网吧区域定价!$B$13</f>
        <v>0</v>
      </c>
      <c r="K34" s="478" t="s"/>
      <c r="L34" s="478" t="s"/>
      <c r="M34" s="478" t="s"/>
      <c r="N34" s="478" t="s"/>
      <c r="O34" s="523" t="s"/>
      <c r="P34" s="553" t="s"/>
      <c r="Q34" s="474">
        <f>=AVERAGEIF(S35:W35,"&lt;&gt;")</f>
        <v>0</v>
      </c>
      <c r="R34" s="571" t="str">
        <f>=网吧区域定价!$B$7</f>
        <v>区域05</v>
      </c>
      <c r="S34" s="496" t="s"/>
      <c r="T34" s="496" t="s"/>
      <c r="U34" s="496" t="s"/>
      <c r="V34" s="496" t="s"/>
      <c r="W34" s="497" t="s"/>
      <c r="X34" s="418" t="s"/>
      <c r="Y34" s="586">
        <f>=AVERAGEIF(AA35:AE35,"&lt;&gt;")</f>
        <v>0</v>
      </c>
      <c r="Z34" s="478">
        <f>=网吧区域定价!$B$13</f>
        <v>0</v>
      </c>
      <c r="AA34" s="478" t="s"/>
      <c r="AB34" s="478" t="s"/>
      <c r="AC34" s="478" t="s"/>
      <c r="AD34" s="478" t="s"/>
      <c r="AE34" s="479" t="s"/>
      <c r="AF34" s="506" t="s"/>
      <c r="AG34" s="477">
        <f>=AVERAGEIF(AI35:AM35,"&lt;&gt;")</f>
        <v>0</v>
      </c>
      <c r="AH34" s="572" t="str">
        <f>=网吧区域定价!$B$7</f>
        <v>区域05</v>
      </c>
      <c r="AI34" s="496" t="s"/>
      <c r="AJ34" s="496" t="s"/>
      <c r="AK34" s="496" t="s"/>
      <c r="AL34" s="496" t="s"/>
      <c r="AM34" s="496" t="s"/>
      <c r="AN34" s="418" t="s"/>
      <c r="AO34" s="587">
        <f>=AVERAGEIF(AQ35:AU35,"&lt;&gt;")</f>
        <v>0</v>
      </c>
      <c r="AP34" s="478">
        <f>=网吧区域定价!$B$13</f>
        <v>0</v>
      </c>
      <c r="AQ34" s="478" t="s"/>
      <c r="AR34" s="478" t="s"/>
      <c r="AS34" s="478" t="s"/>
      <c r="AT34" s="478" t="s"/>
      <c r="AU34" s="479" t="s"/>
      <c r="AV34" s="397" t="s"/>
      <c r="AW34" s="397" t="s"/>
      <c r="AX34" s="397" t="s"/>
      <c r="AY34" s="397" t="s"/>
    </row>
    <row r="35" spans="1:51" customHeight="1">
      <c r="A35" s="471" t="s"/>
      <c r="B35" s="464" t="s">
        <v>204</v>
      </c>
      <c r="C35" s="472">
        <f>=IFERROR(($C$24*网吧区域定价!$F$7)/$C$26,0)</f>
        <v>0</v>
      </c>
      <c r="D35" s="472">
        <f>=IFERROR(($D$24*网吧区域定价!$F$7)/$D$26,0)</f>
        <v>0</v>
      </c>
      <c r="E35" s="472">
        <f>=IFERROR(($E$24*网吧区域定价!$F$7)/$E$26,0)</f>
        <v>0</v>
      </c>
      <c r="F35" s="472">
        <f>=IFERROR(($F$24*网吧区域定价!$F$7)/$F$26,0)</f>
        <v>0</v>
      </c>
      <c r="G35" s="473">
        <f>=IFERROR(($G$24*网吧区域定价!$F$7)/$G$26,0)</f>
        <v>0</v>
      </c>
      <c r="H35" s="409" t="s"/>
      <c r="I35" s="512" t="s"/>
      <c r="J35" s="519" t="s">
        <v>204</v>
      </c>
      <c r="K35" s="472">
        <f>=IFERROR(($C$24*网吧区域定价!$F$13)/$C$26,0)</f>
        <v>0</v>
      </c>
      <c r="L35" s="472">
        <f>=IFERROR(($D$24*网吧区域定价!$F$13)/$D$26,0)</f>
        <v>0</v>
      </c>
      <c r="M35" s="472">
        <f>=IFERROR(($E$24*网吧区域定价!$F$13)/$E$26,0)</f>
        <v>0</v>
      </c>
      <c r="N35" s="472">
        <f>=IFERROR(($F$24*网吧区域定价!$F$13)/$F$26,0)</f>
        <v>0</v>
      </c>
      <c r="O35" s="517">
        <f>=IFERROR(($G$24*网吧区域定价!$F$13)/$G$26,0)</f>
        <v>0</v>
      </c>
      <c r="P35" s="553" t="s"/>
      <c r="Q35" s="474" t="s"/>
      <c r="R35" s="519" t="s">
        <v>204</v>
      </c>
      <c r="S35" s="472">
        <f>=IFERROR(($S$24*网吧区域定价!$G$7)/$S$26,0)</f>
        <v>0</v>
      </c>
      <c r="T35" s="472">
        <f>=IFERROR(($T$24*网吧区域定价!$G$7)/$T$26,0)</f>
        <v>0</v>
      </c>
      <c r="U35" s="472">
        <f>=IFERROR(($U$24*网吧区域定价!$G$7)/$U$26,0)</f>
        <v>0</v>
      </c>
      <c r="V35" s="472">
        <f>=IFERROR(($V$24*网吧区域定价!$G$7)/$V$26,0)</f>
        <v>0</v>
      </c>
      <c r="W35" s="517">
        <f>=IFERROR(($W$24*网吧区域定价!$G$7)/$W$26,0)</f>
        <v>0</v>
      </c>
      <c r="X35" s="405" t="s"/>
      <c r="Y35" s="586" t="s"/>
      <c r="Z35" s="464" t="s">
        <v>204</v>
      </c>
      <c r="AA35" s="472">
        <f>=IFERROR(($S$24*网吧区域定价!$G$13)/$S$26,0)</f>
        <v>0</v>
      </c>
      <c r="AB35" s="472">
        <f>=IFERROR(($T$24*网吧区域定价!$G$13)/$T$26,0)</f>
        <v>0</v>
      </c>
      <c r="AC35" s="472">
        <f>=IFERROR(($U$24*网吧区域定价!$G$13)/$U$26,0)</f>
        <v>0</v>
      </c>
      <c r="AD35" s="472">
        <f>=IFERROR(($V$24*网吧区域定价!$G$13)/$V$26,0)</f>
        <v>0</v>
      </c>
      <c r="AE35" s="473">
        <f>=IFERROR(($W$24*网吧区域定价!$G$13)/$W$26,0)</f>
        <v>0</v>
      </c>
      <c r="AF35" s="412" t="s"/>
      <c r="AG35" s="477" t="s"/>
      <c r="AH35" s="456" t="s">
        <v>204</v>
      </c>
      <c r="AI35" s="472">
        <f>=IFERROR(($AI$24*网吧区域定价!$H$7)/$AI$26,0)</f>
        <v>0</v>
      </c>
      <c r="AJ35" s="472">
        <f>=IFERROR(($AJ$24*网吧区域定价!$H$7)/$AJ$26,0)</f>
        <v>0</v>
      </c>
      <c r="AK35" s="472">
        <f>=IFERROR(($AK$24*网吧区域定价!$H$7)/$AK$26,0)</f>
        <v>0</v>
      </c>
      <c r="AL35" s="472">
        <f>=IFERROR(($AL$24*网吧区域定价!$H$7)/$AL$26,0)</f>
        <v>0</v>
      </c>
      <c r="AM35" s="511">
        <f>=IFERROR(($AM$24*网吧区域定价!$H$7)/$AM$26,0)</f>
        <v>0</v>
      </c>
      <c r="AN35" s="405" t="s"/>
      <c r="AO35" s="587" t="s"/>
      <c r="AP35" s="464" t="s">
        <v>204</v>
      </c>
      <c r="AQ35" s="472">
        <f>=IFERROR(($AI$24*网吧区域定价!$H$13)/$AI$26,0)</f>
        <v>0</v>
      </c>
      <c r="AR35" s="472">
        <f>=IFERROR(($AJ$24*网吧区域定价!$H$13)/$AJ$26,0)</f>
        <v>0</v>
      </c>
      <c r="AS35" s="472">
        <f>=IFERROR(($AK$24*网吧区域定价!$H$13)/$AK$26,0)</f>
        <v>0</v>
      </c>
      <c r="AT35" s="472">
        <f>=IFERROR(($AL$24*网吧区域定价!$H$13)/$AL$26,0)</f>
        <v>0</v>
      </c>
      <c r="AU35" s="473">
        <f>=IFERROR(($AM$24*网吧区域定价!$H$13)/$AM$26,0)</f>
        <v>0</v>
      </c>
      <c r="AV35" s="397" t="s"/>
      <c r="AW35" s="397" t="s"/>
      <c r="AX35" s="397" t="s"/>
      <c r="AY35" s="397" t="s"/>
    </row>
    <row r="36" spans="1:51" customHeight="1">
      <c r="A36" s="471">
        <f>=AVERAGEIF(C37:G37,"&lt;&gt;")</f>
        <v>0</v>
      </c>
      <c r="B36" s="569" t="str">
        <f>=网吧区域定价!$B$8</f>
        <v>区域06</v>
      </c>
      <c r="C36" s="550" t="s"/>
      <c r="D36" s="550" t="s"/>
      <c r="E36" s="550" t="s"/>
      <c r="F36" s="550" t="s"/>
      <c r="G36" s="551" t="s"/>
      <c r="H36" s="583" t="s"/>
      <c r="I36" s="512">
        <f>=AVERAGEIF(K37:O37,"&lt;&gt;")</f>
        <v>0</v>
      </c>
      <c r="J36" s="571">
        <f>=网吧区域定价!$B$14</f>
        <v>0</v>
      </c>
      <c r="K36" s="478" t="s"/>
      <c r="L36" s="478" t="s"/>
      <c r="M36" s="478" t="s"/>
      <c r="N36" s="478" t="s"/>
      <c r="O36" s="523" t="s"/>
      <c r="P36" s="553" t="s"/>
      <c r="Q36" s="474">
        <f>=AVERAGEIF(S37:W37,"&lt;&gt;")</f>
        <v>0</v>
      </c>
      <c r="R36" s="571" t="str">
        <f>=网吧区域定价!$B$8</f>
        <v>区域06</v>
      </c>
      <c r="S36" s="496" t="s"/>
      <c r="T36" s="496" t="s"/>
      <c r="U36" s="496" t="s"/>
      <c r="V36" s="496" t="s"/>
      <c r="W36" s="497" t="s"/>
      <c r="X36" s="418" t="s"/>
      <c r="Y36" s="586">
        <f>=AVERAGEIF(AA37:AE37,"&lt;&gt;")</f>
        <v>0</v>
      </c>
      <c r="Z36" s="478">
        <f>=网吧区域定价!$B$14</f>
        <v>0</v>
      </c>
      <c r="AA36" s="478" t="s"/>
      <c r="AB36" s="478" t="s"/>
      <c r="AC36" s="478" t="s"/>
      <c r="AD36" s="478" t="s"/>
      <c r="AE36" s="479" t="s"/>
      <c r="AF36" s="506" t="s"/>
      <c r="AG36" s="477">
        <f>=AVERAGEIF(AI37:AM37,"&lt;&gt;")</f>
        <v>0</v>
      </c>
      <c r="AH36" s="572" t="str">
        <f>=网吧区域定价!$B$8</f>
        <v>区域06</v>
      </c>
      <c r="AI36" s="496" t="s"/>
      <c r="AJ36" s="496" t="s"/>
      <c r="AK36" s="496" t="s"/>
      <c r="AL36" s="496" t="s"/>
      <c r="AM36" s="496" t="s"/>
      <c r="AN36" s="418" t="s"/>
      <c r="AO36" s="587">
        <f>=AVERAGEIF(AQ37:AU37,"&lt;&gt;")</f>
        <v>0</v>
      </c>
      <c r="AP36" s="478">
        <f>=网吧区域定价!$B$14</f>
        <v>0</v>
      </c>
      <c r="AQ36" s="478" t="s"/>
      <c r="AR36" s="478" t="s"/>
      <c r="AS36" s="478" t="s"/>
      <c r="AT36" s="478" t="s"/>
      <c r="AU36" s="479" t="s"/>
      <c r="AV36" s="397" t="s"/>
      <c r="AW36" s="397" t="s"/>
      <c r="AX36" s="397" t="s"/>
      <c r="AY36" s="397" t="s"/>
    </row>
    <row r="37" spans="1:51" customHeight="1">
      <c r="A37" s="471" t="s"/>
      <c r="B37" s="464" t="s">
        <v>204</v>
      </c>
      <c r="C37" s="472">
        <f>=IFERROR(($C$24*网吧区域定价!$F$8)/$C$26,0)</f>
        <v>0</v>
      </c>
      <c r="D37" s="472">
        <f>=IFERROR(($D$24*网吧区域定价!$F$8)/$D$26,0)</f>
        <v>0</v>
      </c>
      <c r="E37" s="472">
        <f>=IFERROR(($E$24*网吧区域定价!$F$8)/$E$26,0)</f>
        <v>0</v>
      </c>
      <c r="F37" s="472">
        <f>=IFERROR(($F$24*网吧区域定价!$F$8)/$F$26,0)</f>
        <v>0</v>
      </c>
      <c r="G37" s="473">
        <f>=IFERROR(($G$24*网吧区域定价!$F$8)/$G$26,0)</f>
        <v>0</v>
      </c>
      <c r="H37" s="409" t="s"/>
      <c r="I37" s="512" t="s"/>
      <c r="J37" s="519" t="s">
        <v>204</v>
      </c>
      <c r="K37" s="472">
        <f>=IFERROR(($C$24*网吧区域定价!$F$14)/$C$26,0)</f>
        <v>0</v>
      </c>
      <c r="L37" s="472">
        <f>=IFERROR(($D$24*网吧区域定价!$F$14)/$D$26,0)</f>
        <v>0</v>
      </c>
      <c r="M37" s="472">
        <f>=IFERROR(($E$24*网吧区域定价!$F$14)/$E$26,0)</f>
        <v>0</v>
      </c>
      <c r="N37" s="472">
        <f>=IFERROR(($F$24*网吧区域定价!$F$14)/$F$26,0)</f>
        <v>0</v>
      </c>
      <c r="O37" s="517">
        <f>=IFERROR(($G$24*网吧区域定价!$F$14)/$G$26,0)</f>
        <v>0</v>
      </c>
      <c r="P37" s="553" t="s"/>
      <c r="Q37" s="474" t="s"/>
      <c r="R37" s="519" t="s">
        <v>204</v>
      </c>
      <c r="S37" s="472">
        <f>=IFERROR(($S$24*网吧区域定价!$G$8)/$S$26,0)</f>
        <v>0</v>
      </c>
      <c r="T37" s="472">
        <f>=IFERROR(($T$24*网吧区域定价!$G$8)/$T$26,0)</f>
        <v>0</v>
      </c>
      <c r="U37" s="472">
        <f>=IFERROR(($U$24*网吧区域定价!$G$8)/$U$26,0)</f>
        <v>0</v>
      </c>
      <c r="V37" s="472">
        <f>=IFERROR(($V$24*网吧区域定价!$G$8)/$V$26,0)</f>
        <v>0</v>
      </c>
      <c r="W37" s="517">
        <f>=IFERROR(($W$24*网吧区域定价!$G$8)/$W$26,0)</f>
        <v>0</v>
      </c>
      <c r="X37" s="405" t="s"/>
      <c r="Y37" s="586" t="s"/>
      <c r="Z37" s="464" t="s">
        <v>204</v>
      </c>
      <c r="AA37" s="472">
        <f>=IFERROR(($S$24*网吧区域定价!$G$14)/$S$26,0)</f>
        <v>0</v>
      </c>
      <c r="AB37" s="472">
        <f>=IFERROR(($T$24*网吧区域定价!$G$14)/$T$26,0)</f>
        <v>0</v>
      </c>
      <c r="AC37" s="472">
        <f>=IFERROR(($U$24*网吧区域定价!$G$14)/$U$26,0)</f>
        <v>0</v>
      </c>
      <c r="AD37" s="472">
        <f>=IFERROR(($V$24*网吧区域定价!$G$14)/$V$26,0)</f>
        <v>0</v>
      </c>
      <c r="AE37" s="473">
        <f>=IFERROR(($W$24*网吧区域定价!$G$14)/$W$26,0)</f>
        <v>0</v>
      </c>
      <c r="AF37" s="412" t="s"/>
      <c r="AG37" s="477" t="s"/>
      <c r="AH37" s="456" t="s">
        <v>204</v>
      </c>
      <c r="AI37" s="472">
        <f>=IFERROR(($AI$24*网吧区域定价!$H$8)/$AI$26,0)</f>
        <v>0</v>
      </c>
      <c r="AJ37" s="472">
        <f>=IFERROR(($AJ$24*网吧区域定价!$H$8)/$AJ$26,0)</f>
        <v>0</v>
      </c>
      <c r="AK37" s="472">
        <f>=IFERROR(($AK$24*网吧区域定价!$H$8)/$AK$26,0)</f>
        <v>0</v>
      </c>
      <c r="AL37" s="472">
        <f>=IFERROR(($AL$24*网吧区域定价!$H$8)/$AL$26,0)</f>
        <v>0</v>
      </c>
      <c r="AM37" s="511">
        <f>=IFERROR(($AM$24*网吧区域定价!$H$8)/$AM$26,0)</f>
        <v>0</v>
      </c>
      <c r="AN37" s="405" t="s"/>
      <c r="AO37" s="587" t="s"/>
      <c r="AP37" s="464" t="s">
        <v>204</v>
      </c>
      <c r="AQ37" s="472">
        <f>=IFERROR(($AI$24*网吧区域定价!$H$14)/$AI$26,0)</f>
        <v>0</v>
      </c>
      <c r="AR37" s="472">
        <f>=IFERROR(($AJ$24*网吧区域定价!$H$14)/$AJ$26,0)</f>
        <v>0</v>
      </c>
      <c r="AS37" s="472">
        <f>=IFERROR(($AK$24*网吧区域定价!$H$14)/$AK$26,0)</f>
        <v>0</v>
      </c>
      <c r="AT37" s="472">
        <f>=IFERROR(($AL$24*网吧区域定价!$H$14)/$AL$26,0)</f>
        <v>0</v>
      </c>
      <c r="AU37" s="473">
        <f>=IFERROR(($AM$24*网吧区域定价!$H$14)/$AM$26,0)</f>
        <v>0</v>
      </c>
      <c r="AV37" s="397" t="s"/>
      <c r="AW37" s="397" t="s"/>
      <c r="AX37" s="397" t="s"/>
      <c r="AY37" s="397" t="s"/>
    </row>
    <row r="38" spans="1:51" customHeight="1">
      <c r="A38" s="471">
        <f>=AVERAGEIF(C39:G39,"&lt;&gt;")</f>
        <v>0</v>
      </c>
      <c r="B38" s="569" t="str">
        <f>=网吧区域定价!$B$9</f>
        <v>区域07</v>
      </c>
      <c r="C38" s="550" t="s"/>
      <c r="D38" s="550" t="s"/>
      <c r="E38" s="550" t="s"/>
      <c r="F38" s="550" t="s"/>
      <c r="G38" s="551" t="s"/>
      <c r="H38" s="583" t="s"/>
      <c r="I38" s="512">
        <f>=AVERAGEIF(K39:O39,"&lt;&gt;")</f>
        <v>0</v>
      </c>
      <c r="J38" s="571">
        <f>=网吧区域定价!$B$15</f>
        <v>0</v>
      </c>
      <c r="K38" s="478" t="s"/>
      <c r="L38" s="478" t="s"/>
      <c r="M38" s="478" t="s"/>
      <c r="N38" s="478" t="s"/>
      <c r="O38" s="523" t="s"/>
      <c r="P38" s="553" t="s"/>
      <c r="Q38" s="474">
        <f>=AVERAGEIF(S39:W39,"&lt;&gt;")</f>
        <v>0</v>
      </c>
      <c r="R38" s="571" t="str">
        <f>=网吧区域定价!$B$9</f>
        <v>区域07</v>
      </c>
      <c r="S38" s="478" t="s"/>
      <c r="T38" s="478" t="s"/>
      <c r="U38" s="478" t="s"/>
      <c r="V38" s="478" t="s"/>
      <c r="W38" s="523" t="s"/>
      <c r="X38" s="418" t="s"/>
      <c r="Y38" s="586">
        <f>=AVERAGEIF(AA39:AE39,"&lt;&gt;")</f>
        <v>0</v>
      </c>
      <c r="Z38" s="478">
        <f>=网吧区域定价!$B$15</f>
        <v>0</v>
      </c>
      <c r="AA38" s="478" t="s"/>
      <c r="AB38" s="478" t="s"/>
      <c r="AC38" s="478" t="s"/>
      <c r="AD38" s="478" t="s"/>
      <c r="AE38" s="479" t="s"/>
      <c r="AF38" s="506" t="s"/>
      <c r="AG38" s="477">
        <f>=AVERAGEIF(AI39:AM39,"&lt;&gt;")</f>
        <v>0</v>
      </c>
      <c r="AH38" s="572" t="str">
        <f>=网吧区域定价!$B$9</f>
        <v>区域07</v>
      </c>
      <c r="AI38" s="478" t="s"/>
      <c r="AJ38" s="478" t="s"/>
      <c r="AK38" s="478" t="s"/>
      <c r="AL38" s="478" t="s"/>
      <c r="AM38" s="478" t="s"/>
      <c r="AN38" s="418" t="s"/>
      <c r="AO38" s="587">
        <f>=AVERAGEIF(AQ39:AU39,"&lt;&gt;")</f>
        <v>0</v>
      </c>
      <c r="AP38" s="478">
        <f>=网吧区域定价!$B$15</f>
        <v>0</v>
      </c>
      <c r="AQ38" s="478" t="s"/>
      <c r="AR38" s="478" t="s"/>
      <c r="AS38" s="478" t="s"/>
      <c r="AT38" s="478" t="s"/>
      <c r="AU38" s="479" t="s"/>
      <c r="AV38" s="397" t="s"/>
      <c r="AW38" s="397" t="s"/>
      <c r="AX38" s="397" t="s"/>
      <c r="AY38" s="397" t="s"/>
    </row>
    <row r="39" spans="1:51" customHeight="1">
      <c r="A39" s="471" t="s"/>
      <c r="B39" s="464" t="s">
        <v>204</v>
      </c>
      <c r="C39" s="472">
        <f>=IFERROR(($C$24*网吧区域定价!$F$9)/$C$26,0)</f>
        <v>0</v>
      </c>
      <c r="D39" s="472">
        <f>=IFERROR(($D$24*网吧区域定价!$F$9)/$D$26,0)</f>
        <v>0</v>
      </c>
      <c r="E39" s="472">
        <f>=IFERROR(($E$24*网吧区域定价!$F$9)/$E$26,0)</f>
        <v>0</v>
      </c>
      <c r="F39" s="472">
        <f>=IFERROR(($F$24*网吧区域定价!$F$9)/$F$26,0)</f>
        <v>0</v>
      </c>
      <c r="G39" s="473">
        <f>=IFERROR(($G$24*网吧区域定价!$F$9)/$G$26,0)</f>
        <v>0</v>
      </c>
      <c r="H39" s="409" t="s"/>
      <c r="I39" s="512" t="s"/>
      <c r="J39" s="519" t="s">
        <v>204</v>
      </c>
      <c r="K39" s="472">
        <f>=IFERROR(($C$24*网吧区域定价!$F$15)/$C$26,0)</f>
        <v>0</v>
      </c>
      <c r="L39" s="472">
        <f>=IFERROR(($D$24*网吧区域定价!$F$15)/$D$26,0)</f>
        <v>0</v>
      </c>
      <c r="M39" s="472">
        <f>=IFERROR(($E$24*网吧区域定价!$F$15)/$E$26,0)</f>
        <v>0</v>
      </c>
      <c r="N39" s="472">
        <f>=IFERROR(($F$24*网吧区域定价!$F$15)/$F$26,0)</f>
        <v>0</v>
      </c>
      <c r="O39" s="517">
        <f>=IFERROR(($G$24*网吧区域定价!$F$15)/$G$26,0)</f>
        <v>0</v>
      </c>
      <c r="P39" s="553" t="s"/>
      <c r="Q39" s="474" t="s"/>
      <c r="R39" s="519" t="s">
        <v>204</v>
      </c>
      <c r="S39" s="472">
        <f>=IFERROR(($S$24*网吧区域定价!$G$9)/$S$26,0)</f>
        <v>0</v>
      </c>
      <c r="T39" s="472">
        <f>=IFERROR(($T$24*网吧区域定价!$G$9)/$T$26,0)</f>
        <v>0</v>
      </c>
      <c r="U39" s="472">
        <f>=IFERROR(($U$24*网吧区域定价!$G$9)/$U$26,0)</f>
        <v>0</v>
      </c>
      <c r="V39" s="472">
        <f>=IFERROR(($V$24*网吧区域定价!$G$9)/$V$26,0)</f>
        <v>0</v>
      </c>
      <c r="W39" s="517">
        <f>=IFERROR(($W$24*网吧区域定价!$G$9)/$W$26,0)</f>
        <v>0</v>
      </c>
      <c r="X39" s="405" t="s"/>
      <c r="Y39" s="586" t="s"/>
      <c r="Z39" s="464" t="s">
        <v>204</v>
      </c>
      <c r="AA39" s="472">
        <f>=IFERROR(($S$24*网吧区域定价!$G$15)/$S$26,0)</f>
        <v>0</v>
      </c>
      <c r="AB39" s="472">
        <f>=IFERROR(($T$24*网吧区域定价!$G$15)/$T$26,0)</f>
        <v>0</v>
      </c>
      <c r="AC39" s="472">
        <f>=IFERROR(($U$24*网吧区域定价!$G$15)/$U$26,0)</f>
        <v>0</v>
      </c>
      <c r="AD39" s="472">
        <f>=IFERROR(($V$24*网吧区域定价!$G$15)/$V$26,0)</f>
        <v>0</v>
      </c>
      <c r="AE39" s="473">
        <f>=IFERROR(($W$24*网吧区域定价!$G$15)/$W$26,0)</f>
        <v>0</v>
      </c>
      <c r="AF39" s="412" t="s"/>
      <c r="AG39" s="477" t="s"/>
      <c r="AH39" s="456" t="s">
        <v>204</v>
      </c>
      <c r="AI39" s="472">
        <f>=IFERROR(($AI$24*网吧区域定价!$H$9)/$AI$26,0)</f>
        <v>0</v>
      </c>
      <c r="AJ39" s="472">
        <f>=IFERROR(($AJ$24*网吧区域定价!$H$9)/$AJ$26,0)</f>
        <v>0</v>
      </c>
      <c r="AK39" s="472">
        <f>=IFERROR(($AK$24*网吧区域定价!$H$9)/$AK$26,0)</f>
        <v>0</v>
      </c>
      <c r="AL39" s="472">
        <f>=IFERROR(($AL$24*网吧区域定价!$H$9)/$AL$26,0)</f>
        <v>0</v>
      </c>
      <c r="AM39" s="511">
        <f>=IFERROR(($AM$24*网吧区域定价!$H$9)/$AM$26,0)</f>
        <v>0</v>
      </c>
      <c r="AN39" s="405" t="s"/>
      <c r="AO39" s="587" t="s"/>
      <c r="AP39" s="464" t="s">
        <v>204</v>
      </c>
      <c r="AQ39" s="472">
        <f>=IFERROR(($AI$24*网吧区域定价!$H$15)/$AI$26,0)</f>
        <v>0</v>
      </c>
      <c r="AR39" s="472">
        <f>=IFERROR(($AJ$24*网吧区域定价!$H$15)/$AJ$26,0)</f>
        <v>0</v>
      </c>
      <c r="AS39" s="472">
        <f>=IFERROR(($AK$24*网吧区域定价!$H$15)/$AK$26,0)</f>
        <v>0</v>
      </c>
      <c r="AT39" s="472">
        <f>=IFERROR(($AL$24*网吧区域定价!$H$15)/$AL$26,0)</f>
        <v>0</v>
      </c>
      <c r="AU39" s="473">
        <f>=IFERROR(($AM$24*网吧区域定价!$H$15)/$AM$26,0)</f>
        <v>0</v>
      </c>
      <c r="AV39" s="397" t="s"/>
      <c r="AW39" s="397" t="s"/>
      <c r="AX39" s="397" t="s"/>
      <c r="AY39" s="397" t="s"/>
    </row>
    <row r="40" spans="1:51" customHeight="1">
      <c r="A40" s="471">
        <f>=AVERAGEIF(C41:G41,"&lt;&gt;")</f>
        <v>0</v>
      </c>
      <c r="B40" s="569">
        <f>=网吧区域定价!$B$10</f>
        <v>0</v>
      </c>
      <c r="C40" s="550" t="s"/>
      <c r="D40" s="550" t="s"/>
      <c r="E40" s="550" t="s"/>
      <c r="F40" s="550" t="s"/>
      <c r="G40" s="551" t="s"/>
      <c r="H40" s="583" t="s"/>
      <c r="I40" s="512">
        <f>=AVERAGEIF(K41:O41,"&lt;&gt;")</f>
        <v>0</v>
      </c>
      <c r="J40" s="571">
        <f>=网吧区域定价!$B$16</f>
        <v>0</v>
      </c>
      <c r="K40" s="478" t="s"/>
      <c r="L40" s="478" t="s"/>
      <c r="M40" s="478" t="s"/>
      <c r="N40" s="478" t="s"/>
      <c r="O40" s="523" t="s"/>
      <c r="P40" s="553" t="s"/>
      <c r="Q40" s="474">
        <f>=AVERAGEIF(S41:W41,"&lt;&gt;")</f>
        <v>0</v>
      </c>
      <c r="R40" s="571">
        <f>=网吧区域定价!$B$10</f>
        <v>0</v>
      </c>
      <c r="S40" s="478" t="s"/>
      <c r="T40" s="478" t="s"/>
      <c r="U40" s="478" t="s"/>
      <c r="V40" s="478" t="s"/>
      <c r="W40" s="523" t="s"/>
      <c r="X40" s="418" t="s"/>
      <c r="Y40" s="586">
        <f>=AVERAGEIF(AA41:AE41,"&lt;&gt;")</f>
        <v>0</v>
      </c>
      <c r="Z40" s="478">
        <f>=网吧区域定价!$B$16</f>
        <v>0</v>
      </c>
      <c r="AA40" s="478" t="s"/>
      <c r="AB40" s="478" t="s"/>
      <c r="AC40" s="478" t="s"/>
      <c r="AD40" s="478" t="s"/>
      <c r="AE40" s="479" t="s"/>
      <c r="AF40" s="506" t="s"/>
      <c r="AG40" s="477">
        <f>=AVERAGEIF(AI41:AM41,"&lt;&gt;")</f>
        <v>0</v>
      </c>
      <c r="AH40" s="572">
        <f>=网吧区域定价!$B$10</f>
        <v>0</v>
      </c>
      <c r="AI40" s="478" t="s"/>
      <c r="AJ40" s="478" t="s"/>
      <c r="AK40" s="478" t="s"/>
      <c r="AL40" s="478" t="s"/>
      <c r="AM40" s="478" t="s"/>
      <c r="AN40" s="418" t="s"/>
      <c r="AO40" s="587">
        <f>=AVERAGEIF(AQ41:AU41,"&lt;&gt;")</f>
        <v>0</v>
      </c>
      <c r="AP40" s="478">
        <f>=网吧区域定价!$B$16</f>
        <v>0</v>
      </c>
      <c r="AQ40" s="478" t="s"/>
      <c r="AR40" s="478" t="s"/>
      <c r="AS40" s="478" t="s"/>
      <c r="AT40" s="478" t="s"/>
      <c r="AU40" s="479" t="s"/>
      <c r="AV40" s="397" t="s"/>
      <c r="AW40" s="397" t="s"/>
      <c r="AX40" s="397" t="s"/>
      <c r="AY40" s="397" t="s"/>
    </row>
    <row r="41" spans="1:51" customHeight="1">
      <c r="A41" s="528" t="s"/>
      <c r="B41" s="588" t="s">
        <v>204</v>
      </c>
      <c r="C41" s="487">
        <f>=IFERROR(($C$24*网吧区域定价!$F$10)/$C$26,0)</f>
        <v>0</v>
      </c>
      <c r="D41" s="487">
        <f>=IFERROR(($D$24*网吧区域定价!$F$10)/$D$26,0)</f>
        <v>0</v>
      </c>
      <c r="E41" s="487">
        <f>=IFERROR(($E$24*网吧区域定价!$F$10)/$E$26,0)</f>
        <v>0</v>
      </c>
      <c r="F41" s="487">
        <f>=IFERROR(($F$24*网吧区域定价!$F$10)/$F$26,0)</f>
        <v>0</v>
      </c>
      <c r="G41" s="488">
        <f>=IFERROR(($G$24*网吧区域定价!$F$10)/$G$26,0)</f>
        <v>0</v>
      </c>
      <c r="H41" s="589" t="s"/>
      <c r="I41" s="532" t="s"/>
      <c r="J41" s="590" t="s">
        <v>204</v>
      </c>
      <c r="K41" s="514">
        <f>=IFERROR(($C$24*网吧区域定价!$F$16)/$C$26,0)</f>
        <v>0</v>
      </c>
      <c r="L41" s="514">
        <f>=IFERROR(($D$24*网吧区域定价!$F$16)/$D$26,0)</f>
        <v>0</v>
      </c>
      <c r="M41" s="514">
        <f>=IFERROR(($E$24*网吧区域定价!$F$16)/$E$26,0)</f>
        <v>0</v>
      </c>
      <c r="N41" s="514">
        <f>=IFERROR(($F$24*网吧区域定价!$F$16)/$F$26,0)</f>
        <v>0</v>
      </c>
      <c r="O41" s="515">
        <f>=IFERROR(($G$24*网吧区域定价!$F$16)/$G$26,0)</f>
        <v>0</v>
      </c>
      <c r="P41" s="553" t="s"/>
      <c r="Q41" s="533" t="s"/>
      <c r="R41" s="590" t="s">
        <v>204</v>
      </c>
      <c r="S41" s="514">
        <f>=IFERROR(($S$24*网吧区域定价!$G$10)/$S$26,0)</f>
        <v>0</v>
      </c>
      <c r="T41" s="514">
        <f>=IFERROR(($T$24*网吧区域定价!$G$10)/$T$26,0)</f>
        <v>0</v>
      </c>
      <c r="U41" s="514">
        <f>=IFERROR(($U$24*网吧区域定价!$G$10)/$U$26,0)</f>
        <v>0</v>
      </c>
      <c r="V41" s="514">
        <f>=IFERROR(($V$24*网吧区域定价!$G$10)/$V$26,0)</f>
        <v>0</v>
      </c>
      <c r="W41" s="515">
        <f>=IFERROR(($W$24*网吧区域定价!$G$10)/$W$26,0)</f>
        <v>0</v>
      </c>
      <c r="X41" s="405" t="s"/>
      <c r="Y41" s="591" t="s"/>
      <c r="Z41" s="529" t="s">
        <v>204</v>
      </c>
      <c r="AA41" s="530">
        <f>=IFERROR(($S$24*网吧区域定价!$G$16)/$S$26,0)</f>
        <v>0</v>
      </c>
      <c r="AB41" s="530">
        <f>=IFERROR(($T$24*网吧区域定价!$G$16)/$T$26,0)</f>
        <v>0</v>
      </c>
      <c r="AC41" s="530">
        <f>=IFERROR(($U$24*网吧区域定价!$G$16)/$U$26,0)</f>
        <v>0</v>
      </c>
      <c r="AD41" s="530">
        <f>=IFERROR(($V$24*网吧区域定价!$G$16)/$V$26,0)</f>
        <v>0</v>
      </c>
      <c r="AE41" s="592">
        <f>=IFERROR(($W$24*网吧区域定价!$G$16)/$W$26,0)</f>
        <v>0</v>
      </c>
      <c r="AF41" s="412" t="s"/>
      <c r="AG41" s="537" t="s"/>
      <c r="AH41" s="536" t="s">
        <v>204</v>
      </c>
      <c r="AI41" s="487">
        <f>=IFERROR(($AI$24*网吧区域定价!$H$10)/$AI$26,0)</f>
        <v>0</v>
      </c>
      <c r="AJ41" s="487">
        <f>=IFERROR(($AJ$24*网吧区域定价!$H$10)/$AJ$26,0)</f>
        <v>0</v>
      </c>
      <c r="AK41" s="487">
        <f>=IFERROR(($AK$24*网吧区域定价!$H$10)/$AK$26,0)</f>
        <v>0</v>
      </c>
      <c r="AL41" s="487">
        <f>=IFERROR(($AL$24*网吧区域定价!$H$10)/$AL$26,0)</f>
        <v>0</v>
      </c>
      <c r="AM41" s="579">
        <f>=IFERROR(($AM$24*网吧区域定价!$H$10)/$AM$26,0)</f>
        <v>0</v>
      </c>
      <c r="AN41" s="405" t="s"/>
      <c r="AO41" s="593" t="s"/>
      <c r="AP41" s="588" t="s">
        <v>204</v>
      </c>
      <c r="AQ41" s="487">
        <f>=IFERROR(($AI$24*网吧区域定价!$H$16)/$AI$26,0)</f>
        <v>0</v>
      </c>
      <c r="AR41" s="487">
        <f>=IFERROR(($AJ$24*网吧区域定价!$H$16)/$AJ$26,0)</f>
        <v>0</v>
      </c>
      <c r="AS41" s="487">
        <f>=IFERROR(($AK$24*网吧区域定价!$H$16)/$AK$26,0)</f>
        <v>0</v>
      </c>
      <c r="AT41" s="487">
        <f>=IFERROR(($AL$24*网吧区域定价!$H$16)/$AL$26,0)</f>
        <v>0</v>
      </c>
      <c r="AU41" s="488">
        <f>=IFERROR(($AM$24*网吧区域定价!$H$16)/$AM$26,0)</f>
        <v>0</v>
      </c>
      <c r="AV41" s="397" t="s"/>
      <c r="AW41" s="397" t="s"/>
      <c r="AX41" s="397" t="s"/>
      <c r="AY41" s="397" t="s"/>
    </row>
    <row r="42" spans="1:51" customHeight="1">
      <c r="A42" s="397" t="s"/>
      <c r="B42" s="445" t="s"/>
      <c r="C42" s="445" t="s"/>
      <c r="D42" s="445" t="s"/>
      <c r="E42" s="445" t="s"/>
      <c r="F42" s="445" t="s"/>
      <c r="G42" s="445" t="s"/>
      <c r="H42" s="445" t="s"/>
      <c r="I42" s="446" t="s"/>
      <c r="J42" s="445" t="s"/>
      <c r="K42" s="445" t="s"/>
      <c r="L42" s="445" t="s"/>
      <c r="M42" s="445" t="s"/>
      <c r="N42" s="445" t="s"/>
      <c r="O42" s="445" t="s"/>
      <c r="P42" s="553" t="s"/>
      <c r="Q42" s="594" t="s"/>
      <c r="R42" s="595" t="s">
        <v>198</v>
      </c>
      <c r="S42" s="596" t="s"/>
      <c r="T42" s="596" t="s"/>
      <c r="U42" s="596" t="s"/>
      <c r="V42" s="596" t="s"/>
      <c r="W42" s="597" t="s"/>
      <c r="X42" s="405" t="s"/>
      <c r="Y42" s="546" t="s"/>
      <c r="Z42" s="595" t="str">
        <f>=网吧区域定价!I2</f>
        <v>等级07</v>
      </c>
      <c r="AA42" s="596" t="s"/>
      <c r="AB42" s="596" t="s"/>
      <c r="AC42" s="596" t="s"/>
      <c r="AD42" s="596" t="s"/>
      <c r="AE42" s="597" t="s"/>
      <c r="AF42" s="405" t="s"/>
      <c r="AG42" s="407" t="s"/>
      <c r="AH42" s="445" t="s"/>
      <c r="AI42" s="445" t="s"/>
      <c r="AJ42" s="445" t="s"/>
      <c r="AK42" s="445" t="s"/>
      <c r="AL42" s="445" t="s"/>
      <c r="AM42" s="445" t="s"/>
      <c r="AN42" s="445" t="s"/>
      <c r="AO42" s="445" t="s"/>
      <c r="AP42" s="445" t="s"/>
      <c r="AQ42" s="445" t="s"/>
      <c r="AR42" s="445" t="s"/>
      <c r="AS42" s="445" t="s"/>
      <c r="AT42" s="445" t="s"/>
      <c r="AU42" s="445" t="s"/>
      <c r="AV42" s="397" t="s"/>
      <c r="AW42" s="397" t="s"/>
      <c r="AX42" s="397" t="s"/>
      <c r="AY42" s="397" t="s"/>
    </row>
    <row r="43" spans="1:51" customHeight="1">
      <c r="A43" s="397" t="s"/>
      <c r="B43" s="445" t="s"/>
      <c r="C43" s="445" t="s"/>
      <c r="D43" s="445" t="s"/>
      <c r="E43" s="445" t="s"/>
      <c r="F43" s="445" t="s"/>
      <c r="G43" s="445" t="s"/>
      <c r="H43" s="445" t="s"/>
      <c r="I43" s="446" t="s"/>
      <c r="J43" s="445" t="s"/>
      <c r="K43" s="445" t="s"/>
      <c r="L43" s="445" t="s"/>
      <c r="M43" s="445" t="s"/>
      <c r="N43" s="445" t="s"/>
      <c r="O43" s="445" t="s"/>
      <c r="P43" s="553" t="s"/>
      <c r="Q43" s="594" t="s"/>
      <c r="R43" s="598" t="str">
        <f>=网吧区域定价!$B$3</f>
        <v>区域01</v>
      </c>
      <c r="S43" s="416" t="s"/>
      <c r="T43" s="416" t="s"/>
      <c r="U43" s="416" t="s"/>
      <c r="V43" s="416" t="s"/>
      <c r="W43" s="599" t="s"/>
      <c r="X43" s="418" t="s"/>
      <c r="Y43" s="546" t="s"/>
      <c r="Z43" s="600" t="s"/>
      <c r="AA43" s="421" t="s"/>
      <c r="AB43" s="421" t="s"/>
      <c r="AC43" s="421" t="s"/>
      <c r="AD43" s="421" t="s"/>
      <c r="AE43" s="422" t="s"/>
      <c r="AF43" s="432" t="s"/>
      <c r="AG43" s="433" t="s"/>
      <c r="AH43" s="445" t="s"/>
      <c r="AI43" s="445" t="s"/>
      <c r="AJ43" s="445" t="s"/>
      <c r="AK43" s="445" t="s"/>
      <c r="AL43" s="445" t="s"/>
      <c r="AM43" s="445" t="s"/>
      <c r="AN43" s="445" t="s"/>
      <c r="AO43" s="445" t="s"/>
      <c r="AP43" s="445" t="s"/>
      <c r="AQ43" s="445" t="s"/>
      <c r="AR43" s="445" t="s"/>
      <c r="AS43" s="445" t="s"/>
      <c r="AT43" s="445" t="s"/>
      <c r="AU43" s="445" t="s"/>
      <c r="AV43" s="397" t="s"/>
      <c r="AW43" s="397" t="s"/>
      <c r="AX43" s="397" t="s"/>
      <c r="AY43" s="397" t="s"/>
    </row>
    <row r="44" spans="1:51" customHeight="1">
      <c r="A44" s="397" t="s"/>
      <c r="B44" s="445" t="s"/>
      <c r="C44" s="445" t="s"/>
      <c r="D44" s="445" t="s"/>
      <c r="E44" s="445" t="s"/>
      <c r="F44" s="445" t="s"/>
      <c r="G44" s="445" t="s"/>
      <c r="H44" s="445" t="s"/>
      <c r="I44" s="446" t="s"/>
      <c r="J44" s="445" t="s"/>
      <c r="K44" s="445" t="s"/>
      <c r="L44" s="445" t="s"/>
      <c r="M44" s="445" t="s"/>
      <c r="N44" s="445" t="s"/>
      <c r="O44" s="445" t="s"/>
      <c r="P44" s="553" t="s"/>
      <c r="Q44" s="594" t="s"/>
      <c r="R44" s="559" t="s">
        <v>201</v>
      </c>
      <c r="S44" s="601" t="s"/>
      <c r="T44" s="601" t="s"/>
      <c r="U44" s="601" t="s"/>
      <c r="V44" s="601" t="s"/>
      <c r="W44" s="566" t="s"/>
      <c r="X44" s="466" t="s"/>
      <c r="Y44" s="546" t="s"/>
      <c r="Z44" s="447" t="s"/>
      <c r="AA44" s="448" t="s"/>
      <c r="AB44" s="448" t="s"/>
      <c r="AC44" s="448" t="s"/>
      <c r="AD44" s="448" t="s"/>
      <c r="AE44" s="449" t="s"/>
      <c r="AF44" s="432" t="s"/>
      <c r="AG44" s="433" t="s"/>
      <c r="AH44" s="445" t="s"/>
      <c r="AI44" s="445" t="s"/>
      <c r="AJ44" s="445" t="s"/>
      <c r="AK44" s="445" t="s"/>
      <c r="AL44" s="445" t="s"/>
      <c r="AM44" s="445" t="s"/>
      <c r="AN44" s="445" t="s"/>
      <c r="AO44" s="445" t="s"/>
      <c r="AP44" s="445" t="s"/>
      <c r="AQ44" s="445" t="s"/>
      <c r="AR44" s="445" t="s"/>
      <c r="AS44" s="445" t="s"/>
      <c r="AT44" s="445" t="s"/>
      <c r="AU44" s="445" t="s"/>
      <c r="AV44" s="397" t="s"/>
      <c r="AW44" s="397" t="s"/>
      <c r="AX44" s="397" t="s"/>
      <c r="AY44" s="397" t="s"/>
    </row>
    <row r="45" spans="1:51" customHeight="1">
      <c r="A45" s="397" t="s"/>
      <c r="B45" s="445" t="s"/>
      <c r="C45" s="445" t="s"/>
      <c r="D45" s="445" t="s"/>
      <c r="E45" s="445" t="s"/>
      <c r="F45" s="445" t="s"/>
      <c r="G45" s="445" t="s"/>
      <c r="H45" s="445" t="s"/>
      <c r="I45" s="446" t="s"/>
      <c r="J45" s="445" t="s"/>
      <c r="K45" s="445" t="s"/>
      <c r="L45" s="445" t="s"/>
      <c r="M45" s="445" t="s"/>
      <c r="N45" s="445" t="s"/>
      <c r="O45" s="445" t="s"/>
      <c r="P45" s="553" t="s"/>
      <c r="Q45" s="594" t="s"/>
      <c r="R45" s="519" t="s">
        <v>202</v>
      </c>
      <c r="S45" s="457">
        <f>=S46-S44</f>
        <v>0</v>
      </c>
      <c r="T45" s="457">
        <f>=T46-T44</f>
        <v>0</v>
      </c>
      <c r="U45" s="457">
        <f>=U46-U44</f>
        <v>0</v>
      </c>
      <c r="V45" s="457">
        <f>=V46-V44</f>
        <v>0</v>
      </c>
      <c r="W45" s="563">
        <f>=W46-W44</f>
        <v>0</v>
      </c>
      <c r="X45" s="459" t="s"/>
      <c r="Y45" s="546" t="s"/>
      <c r="Z45" s="447" t="s"/>
      <c r="AA45" s="448" t="s"/>
      <c r="AB45" s="448" t="s"/>
      <c r="AC45" s="448" t="s"/>
      <c r="AD45" s="448" t="s"/>
      <c r="AE45" s="449" t="s"/>
      <c r="AF45" s="432" t="s"/>
      <c r="AG45" s="433" t="s"/>
      <c r="AH45" s="445" t="s"/>
      <c r="AI45" s="445" t="s"/>
      <c r="AJ45" s="445" t="s"/>
      <c r="AK45" s="445" t="s"/>
      <c r="AL45" s="445" t="s"/>
      <c r="AM45" s="445" t="s"/>
      <c r="AN45" s="445" t="s"/>
      <c r="AO45" s="445" t="s"/>
      <c r="AP45" s="445" t="s"/>
      <c r="AQ45" s="445" t="s"/>
      <c r="AR45" s="445" t="s"/>
      <c r="AS45" s="445" t="s"/>
      <c r="AT45" s="445" t="s"/>
      <c r="AU45" s="445" t="s"/>
      <c r="AV45" s="397" t="s"/>
      <c r="AW45" s="397" t="s"/>
      <c r="AX45" s="397" t="s"/>
      <c r="AY45" s="397" t="s"/>
    </row>
    <row r="46" spans="1:51" customHeight="1">
      <c r="A46" s="397" t="s"/>
      <c r="B46" s="445" t="s"/>
      <c r="C46" s="445" t="s"/>
      <c r="D46" s="445" t="s"/>
      <c r="E46" s="445" t="s"/>
      <c r="F46" s="445" t="s"/>
      <c r="G46" s="445" t="s"/>
      <c r="H46" s="445" t="s"/>
      <c r="I46" s="446" t="s"/>
      <c r="J46" s="445" t="s"/>
      <c r="K46" s="445" t="s"/>
      <c r="L46" s="445" t="s"/>
      <c r="M46" s="445" t="s"/>
      <c r="N46" s="445" t="s"/>
      <c r="O46" s="445" t="s"/>
      <c r="P46" s="553" t="s"/>
      <c r="Q46" s="468">
        <f>=AVERAGEIF(S47:W47,"&lt;&gt;")</f>
        <v>0</v>
      </c>
      <c r="R46" s="519" t="s">
        <v>203</v>
      </c>
      <c r="S46" s="443" t="s"/>
      <c r="T46" s="443" t="s"/>
      <c r="U46" s="443" t="s"/>
      <c r="V46" s="443" t="s"/>
      <c r="W46" s="566" t="s"/>
      <c r="X46" s="466" t="s"/>
      <c r="Y46" s="546" t="s"/>
      <c r="Z46" s="447" t="s"/>
      <c r="AA46" s="448" t="s"/>
      <c r="AB46" s="448" t="s"/>
      <c r="AC46" s="448" t="s"/>
      <c r="AD46" s="448" t="s"/>
      <c r="AE46" s="449" t="s"/>
      <c r="AF46" s="432" t="s"/>
      <c r="AG46" s="433" t="s"/>
      <c r="AH46" s="445" t="s"/>
      <c r="AI46" s="445" t="s"/>
      <c r="AJ46" s="445" t="s"/>
      <c r="AK46" s="445" t="s"/>
      <c r="AL46" s="445" t="s"/>
      <c r="AM46" s="445" t="s"/>
      <c r="AN46" s="445" t="s"/>
      <c r="AO46" s="445" t="s"/>
      <c r="AP46" s="445" t="s"/>
      <c r="AQ46" s="445" t="s"/>
      <c r="AR46" s="445" t="s"/>
      <c r="AS46" s="445" t="s"/>
      <c r="AT46" s="445" t="s"/>
      <c r="AU46" s="445" t="s"/>
      <c r="AV46" s="397" t="s"/>
      <c r="AW46" s="397" t="s"/>
      <c r="AX46" s="397" t="s"/>
      <c r="AY46" s="397" t="s"/>
    </row>
    <row r="47" spans="1:51" customHeight="1">
      <c r="A47" s="397" t="s"/>
      <c r="B47" s="445" t="s"/>
      <c r="C47" s="445" t="s"/>
      <c r="D47" s="445" t="s"/>
      <c r="E47" s="445" t="s"/>
      <c r="F47" s="445" t="s"/>
      <c r="G47" s="445" t="s"/>
      <c r="H47" s="445" t="s"/>
      <c r="I47" s="446" t="s"/>
      <c r="J47" s="445" t="s"/>
      <c r="K47" s="445" t="s"/>
      <c r="L47" s="445" t="s"/>
      <c r="M47" s="445" t="s"/>
      <c r="N47" s="445" t="s"/>
      <c r="O47" s="445" t="s"/>
      <c r="P47" s="553" t="s"/>
      <c r="Q47" s="474" t="s"/>
      <c r="R47" s="519" t="s">
        <v>204</v>
      </c>
      <c r="S47" s="472">
        <f>=IFERROR(($S$44*网吧区域定价!$I$3)/$S$46,0)</f>
        <v>0</v>
      </c>
      <c r="T47" s="472">
        <f>=IFERROR(($T$44*网吧区域定价!$I$3)/$T$46,0)</f>
        <v>0</v>
      </c>
      <c r="U47" s="472">
        <f>=IFERROR(($U$44*网吧区域定价!$I$3)/$U$46,0)</f>
        <v>0</v>
      </c>
      <c r="V47" s="472">
        <f>=IFERROR(($V$44*网吧区域定价!$I$3)/$V$46,0)</f>
        <v>0</v>
      </c>
      <c r="W47" s="517">
        <f>=IFERROR(($W$44*网吧区域定价!$I$3)/$W$46,0)</f>
        <v>0</v>
      </c>
      <c r="X47" s="405" t="s"/>
      <c r="Y47" s="546" t="s"/>
      <c r="Z47" s="447" t="s"/>
      <c r="AA47" s="448" t="s"/>
      <c r="AB47" s="448" t="s"/>
      <c r="AC47" s="448" t="s"/>
      <c r="AD47" s="448" t="s"/>
      <c r="AE47" s="449" t="s"/>
      <c r="AF47" s="432" t="s"/>
      <c r="AG47" s="433" t="s"/>
      <c r="AH47" s="445" t="s"/>
      <c r="AI47" s="445" t="s"/>
      <c r="AJ47" s="445" t="s"/>
      <c r="AK47" s="445" t="s"/>
      <c r="AL47" s="445" t="s"/>
      <c r="AM47" s="445" t="s"/>
      <c r="AN47" s="445" t="s"/>
      <c r="AO47" s="445" t="s"/>
      <c r="AP47" s="445" t="s"/>
      <c r="AQ47" s="445" t="s"/>
      <c r="AR47" s="445" t="s"/>
      <c r="AS47" s="445" t="s"/>
      <c r="AT47" s="445" t="s"/>
      <c r="AU47" s="445" t="s"/>
      <c r="AV47" s="397" t="s"/>
      <c r="AW47" s="397" t="s"/>
      <c r="AX47" s="397" t="s"/>
      <c r="AY47" s="397" t="s"/>
    </row>
    <row r="48" spans="1:51" customHeight="1">
      <c r="A48" s="397" t="s"/>
      <c r="B48" s="445" t="s"/>
      <c r="C48" s="445" t="s"/>
      <c r="D48" s="445" t="s"/>
      <c r="E48" s="445" t="s"/>
      <c r="F48" s="445" t="s"/>
      <c r="G48" s="445" t="s"/>
      <c r="H48" s="445" t="s"/>
      <c r="I48" s="446" t="s"/>
      <c r="J48" s="445" t="s"/>
      <c r="K48" s="445" t="s"/>
      <c r="L48" s="445" t="s"/>
      <c r="M48" s="445" t="s"/>
      <c r="N48" s="445" t="s"/>
      <c r="O48" s="445" t="s"/>
      <c r="P48" s="553" t="s"/>
      <c r="Q48" s="474">
        <f>=AVERAGEIF(S49:W49,"&lt;&gt;")</f>
        <v>0</v>
      </c>
      <c r="R48" s="571" t="str">
        <f>=网吧区域定价!$B$4</f>
        <v>区域02</v>
      </c>
      <c r="S48" s="478" t="s"/>
      <c r="T48" s="478" t="s"/>
      <c r="U48" s="478" t="s"/>
      <c r="V48" s="478" t="s"/>
      <c r="W48" s="523" t="s"/>
      <c r="X48" s="418" t="s"/>
      <c r="Y48" s="546" t="s"/>
      <c r="Z48" s="447" t="s"/>
      <c r="AA48" s="448" t="s"/>
      <c r="AB48" s="448" t="s"/>
      <c r="AC48" s="448" t="s"/>
      <c r="AD48" s="448" t="s"/>
      <c r="AE48" s="449" t="s"/>
      <c r="AF48" s="432" t="s"/>
      <c r="AG48" s="433" t="s"/>
      <c r="AH48" s="445" t="s"/>
      <c r="AI48" s="445" t="s"/>
      <c r="AJ48" s="445" t="s"/>
      <c r="AK48" s="445" t="s"/>
      <c r="AL48" s="445" t="s"/>
      <c r="AM48" s="445" t="s"/>
      <c r="AN48" s="445" t="s"/>
      <c r="AO48" s="445" t="s"/>
      <c r="AP48" s="445" t="s"/>
      <c r="AQ48" s="445" t="s"/>
      <c r="AR48" s="445" t="s"/>
      <c r="AS48" s="445" t="s"/>
      <c r="AT48" s="445" t="s"/>
      <c r="AU48" s="445" t="s"/>
      <c r="AV48" s="397" t="s"/>
      <c r="AW48" s="397" t="s"/>
      <c r="AX48" s="397" t="s"/>
      <c r="AY48" s="397" t="s"/>
    </row>
    <row r="49" spans="1:51" customHeight="1">
      <c r="A49" s="397" t="s"/>
      <c r="B49" s="445" t="s"/>
      <c r="C49" s="445" t="s"/>
      <c r="D49" s="445" t="s"/>
      <c r="E49" s="445" t="s"/>
      <c r="F49" s="445" t="s"/>
      <c r="G49" s="445" t="s"/>
      <c r="H49" s="445" t="s"/>
      <c r="I49" s="446" t="s"/>
      <c r="J49" s="445" t="s"/>
      <c r="K49" s="445" t="s"/>
      <c r="L49" s="445" t="s"/>
      <c r="M49" s="445" t="s"/>
      <c r="N49" s="445" t="s"/>
      <c r="O49" s="445" t="s"/>
      <c r="P49" s="553" t="s"/>
      <c r="Q49" s="474" t="s"/>
      <c r="R49" s="576" t="s">
        <v>204</v>
      </c>
      <c r="S49" s="487">
        <f>=IFERROR(($S$44*网吧区域定价!$I$4)/$S$46,0)</f>
        <v>0</v>
      </c>
      <c r="T49" s="487">
        <f>=IFERROR(($T$44*网吧区域定价!$I$4)/$T$46,0)</f>
        <v>0</v>
      </c>
      <c r="U49" s="487">
        <f>=IFERROR(($U$44*网吧区域定价!$I$4)/$U$46,0)</f>
        <v>0</v>
      </c>
      <c r="V49" s="487">
        <f>=IFERROR(($V$44*网吧区域定价!$I$4)/$V$46,0)</f>
        <v>0</v>
      </c>
      <c r="W49" s="577">
        <f>=IFERROR(($W$44*网吧区域定价!$I$4)/$W$46,0)</f>
        <v>0</v>
      </c>
      <c r="X49" s="405" t="s"/>
      <c r="Y49" s="546" t="s"/>
      <c r="Z49" s="578" t="s"/>
      <c r="AA49" s="574" t="s"/>
      <c r="AB49" s="574" t="s"/>
      <c r="AC49" s="574" t="s"/>
      <c r="AD49" s="574" t="s"/>
      <c r="AE49" s="575" t="s"/>
      <c r="AF49" s="432" t="s"/>
      <c r="AG49" s="433" t="s"/>
      <c r="AH49" s="445" t="s"/>
      <c r="AI49" s="445" t="s"/>
      <c r="AJ49" s="445" t="s"/>
      <c r="AK49" s="445" t="s"/>
      <c r="AL49" s="445" t="s"/>
      <c r="AM49" s="445" t="s"/>
      <c r="AN49" s="445" t="s"/>
      <c r="AO49" s="445" t="s"/>
      <c r="AP49" s="445" t="s"/>
      <c r="AQ49" s="445" t="s"/>
      <c r="AR49" s="445" t="s"/>
      <c r="AS49" s="445" t="s"/>
      <c r="AT49" s="445" t="s"/>
      <c r="AU49" s="445" t="s"/>
      <c r="AV49" s="397" t="s"/>
      <c r="AW49" s="397" t="s"/>
      <c r="AX49" s="397" t="s"/>
      <c r="AY49" s="397" t="s"/>
    </row>
    <row r="50" spans="1:51" customHeight="1">
      <c r="A50" s="397" t="s"/>
      <c r="B50" s="445" t="s"/>
      <c r="C50" s="445" t="s"/>
      <c r="D50" s="445" t="s"/>
      <c r="E50" s="445" t="s"/>
      <c r="F50" s="445" t="s"/>
      <c r="G50" s="445" t="s"/>
      <c r="H50" s="445" t="s"/>
      <c r="I50" s="446" t="s"/>
      <c r="J50" s="445" t="s"/>
      <c r="K50" s="445" t="s"/>
      <c r="L50" s="445" t="s"/>
      <c r="M50" s="445" t="s"/>
      <c r="N50" s="445" t="s"/>
      <c r="O50" s="445" t="s"/>
      <c r="P50" s="553" t="s"/>
      <c r="Q50" s="474">
        <f>=AVERAGEIF(S51:W51,"&lt;&gt;")</f>
        <v>0</v>
      </c>
      <c r="R50" s="571" t="str">
        <f>=网吧区域定价!$B$5</f>
        <v>区域03</v>
      </c>
      <c r="S50" s="478" t="s"/>
      <c r="T50" s="478" t="s"/>
      <c r="U50" s="478" t="s"/>
      <c r="V50" s="478" t="s"/>
      <c r="W50" s="523" t="s"/>
      <c r="X50" s="418" t="s"/>
      <c r="Y50" s="595">
        <f>=AVERAGEIF(AA51:AE51,"&lt;&gt;")</f>
        <v>0</v>
      </c>
      <c r="Z50" s="598">
        <f>=网吧区域定价!$B$11</f>
        <v>0</v>
      </c>
      <c r="AA50" s="496" t="s"/>
      <c r="AB50" s="496" t="s"/>
      <c r="AC50" s="496" t="s"/>
      <c r="AD50" s="496" t="s"/>
      <c r="AE50" s="497" t="s"/>
      <c r="AF50" s="506" t="s"/>
      <c r="AG50" s="433" t="s"/>
      <c r="AH50" s="445" t="s"/>
      <c r="AI50" s="445" t="s"/>
      <c r="AJ50" s="445" t="s"/>
      <c r="AK50" s="445" t="s"/>
      <c r="AL50" s="445" t="s"/>
      <c r="AM50" s="445" t="s"/>
      <c r="AN50" s="445" t="s"/>
      <c r="AO50" s="445" t="s"/>
      <c r="AP50" s="445" t="s"/>
      <c r="AQ50" s="445" t="s"/>
      <c r="AR50" s="445" t="s"/>
      <c r="AS50" s="445" t="s"/>
      <c r="AT50" s="445" t="s"/>
      <c r="AU50" s="445" t="s"/>
      <c r="AV50" s="397" t="s"/>
      <c r="AW50" s="397" t="s"/>
      <c r="AX50" s="397" t="s"/>
      <c r="AY50" s="397" t="s"/>
    </row>
    <row r="51" spans="1:51" customHeight="1">
      <c r="A51" s="397" t="s"/>
      <c r="B51" s="445" t="s"/>
      <c r="C51" s="445" t="s"/>
      <c r="D51" s="445" t="s"/>
      <c r="E51" s="445" t="s"/>
      <c r="F51" s="445" t="s"/>
      <c r="G51" s="445" t="s"/>
      <c r="H51" s="445" t="s"/>
      <c r="I51" s="446" t="s"/>
      <c r="J51" s="445" t="s"/>
      <c r="K51" s="445" t="s"/>
      <c r="L51" s="445" t="s"/>
      <c r="M51" s="445" t="s"/>
      <c r="N51" s="445" t="s"/>
      <c r="O51" s="445" t="s"/>
      <c r="P51" s="553" t="s"/>
      <c r="Q51" s="474" t="s"/>
      <c r="R51" s="516" t="s">
        <v>204</v>
      </c>
      <c r="S51" s="472">
        <f>=IFERROR(($S$44*网吧区域定价!$I$5)/$S$46,0)</f>
        <v>0</v>
      </c>
      <c r="T51" s="472">
        <f>=IFERROR(($T$44*网吧区域定价!$I$5)/$T$46,0)</f>
        <v>0</v>
      </c>
      <c r="U51" s="472">
        <f>=IFERROR(($U$44*网吧区域定价!$I$5)/$U$46,0)</f>
        <v>0</v>
      </c>
      <c r="V51" s="472">
        <f>=IFERROR(($V$44*网吧区域定价!$I$5)/$V$46,0)</f>
        <v>0</v>
      </c>
      <c r="W51" s="517">
        <f>=IFERROR(($W$44*网吧区域定价!$I$5)/$W$46,0)</f>
        <v>0</v>
      </c>
      <c r="X51" s="405" t="s"/>
      <c r="Y51" s="408" t="s"/>
      <c r="Z51" s="519" t="s">
        <v>204</v>
      </c>
      <c r="AA51" s="472">
        <f>=IFERROR(($S$44*网吧区域定价!$I$11)/$S$46,0)</f>
        <v>0</v>
      </c>
      <c r="AB51" s="472">
        <f>=IFERROR(($T$44*网吧区域定价!$I$11)/$T$46,0)</f>
        <v>0</v>
      </c>
      <c r="AC51" s="472">
        <f>=IFERROR(($U$44*网吧区域定价!$I$11)/$U$46,0)</f>
        <v>0</v>
      </c>
      <c r="AD51" s="472">
        <f>=IFERROR(($V$44*网吧区域定价!$I$11)/$V$46,0)</f>
        <v>0</v>
      </c>
      <c r="AE51" s="517">
        <f>=IFERROR(($W$44*网吧区域定价!$I$11)/$W$46,0)</f>
        <v>0</v>
      </c>
      <c r="AF51" s="412" t="s"/>
      <c r="AG51" s="413" t="s"/>
      <c r="AH51" s="445" t="s"/>
      <c r="AI51" s="445" t="s"/>
      <c r="AJ51" s="445" t="s"/>
      <c r="AK51" s="445" t="s"/>
      <c r="AL51" s="445" t="s"/>
      <c r="AM51" s="445" t="s"/>
      <c r="AN51" s="445" t="s"/>
      <c r="AO51" s="445" t="s"/>
      <c r="AP51" s="445" t="s"/>
      <c r="AQ51" s="445" t="s"/>
      <c r="AR51" s="445" t="s"/>
      <c r="AS51" s="445" t="s"/>
      <c r="AT51" s="445" t="s"/>
      <c r="AU51" s="445" t="s"/>
      <c r="AV51" s="397" t="s"/>
      <c r="AW51" s="397" t="s"/>
      <c r="AX51" s="397" t="s"/>
      <c r="AY51" s="397" t="s"/>
    </row>
    <row r="52" spans="1:51" customHeight="1">
      <c r="A52" s="397" t="s"/>
      <c r="B52" s="445" t="s"/>
      <c r="C52" s="445" t="s"/>
      <c r="D52" s="445" t="s"/>
      <c r="E52" s="445" t="s"/>
      <c r="F52" s="445" t="s"/>
      <c r="G52" s="445" t="s"/>
      <c r="H52" s="445" t="s"/>
      <c r="I52" s="446" t="s"/>
      <c r="J52" s="445" t="s"/>
      <c r="K52" s="445" t="s"/>
      <c r="L52" s="445" t="s"/>
      <c r="M52" s="445" t="s"/>
      <c r="N52" s="445" t="s"/>
      <c r="O52" s="445" t="s"/>
      <c r="P52" s="553" t="s"/>
      <c r="Q52" s="474">
        <f>=AVERAGEIF(S53:W53,"&lt;&gt;")</f>
        <v>0</v>
      </c>
      <c r="R52" s="571" t="str">
        <f>=网吧区域定价!$B$6</f>
        <v>区域04</v>
      </c>
      <c r="S52" s="478" t="s"/>
      <c r="T52" s="478" t="s"/>
      <c r="U52" s="478" t="s"/>
      <c r="V52" s="478" t="s"/>
      <c r="W52" s="523" t="s"/>
      <c r="X52" s="418" t="s"/>
      <c r="Y52" s="408">
        <f>=AVERAGEIF(AA53:AE53,"&lt;&gt;")</f>
        <v>0</v>
      </c>
      <c r="Z52" s="571">
        <f>=网吧区域定价!$B$12</f>
        <v>0</v>
      </c>
      <c r="AA52" s="478" t="s"/>
      <c r="AB52" s="478" t="s"/>
      <c r="AC52" s="478" t="s"/>
      <c r="AD52" s="478" t="s"/>
      <c r="AE52" s="523" t="s"/>
      <c r="AF52" s="506" t="s"/>
      <c r="AG52" s="433" t="s"/>
      <c r="AH52" s="445" t="s"/>
      <c r="AI52" s="445" t="s"/>
      <c r="AJ52" s="445" t="s"/>
      <c r="AK52" s="445" t="s"/>
      <c r="AL52" s="445" t="s"/>
      <c r="AM52" s="445" t="s"/>
      <c r="AN52" s="445" t="s"/>
      <c r="AO52" s="445" t="s"/>
      <c r="AP52" s="445" t="s"/>
      <c r="AQ52" s="445" t="s"/>
      <c r="AR52" s="445" t="s"/>
      <c r="AS52" s="445" t="s"/>
      <c r="AT52" s="445" t="s"/>
      <c r="AU52" s="445" t="s"/>
      <c r="AV52" s="397" t="s"/>
      <c r="AW52" s="397" t="s"/>
      <c r="AX52" s="397" t="s"/>
      <c r="AY52" s="397" t="s"/>
    </row>
    <row r="53" spans="1:51" customHeight="1">
      <c r="A53" s="397" t="s"/>
      <c r="B53" s="445" t="s"/>
      <c r="C53" s="445" t="s"/>
      <c r="D53" s="445" t="s"/>
      <c r="E53" s="445" t="s"/>
      <c r="F53" s="445" t="s"/>
      <c r="G53" s="445" t="s"/>
      <c r="H53" s="445" t="s"/>
      <c r="I53" s="446" t="s"/>
      <c r="J53" s="445" t="s"/>
      <c r="K53" s="445" t="s"/>
      <c r="L53" s="445" t="s"/>
      <c r="M53" s="445" t="s"/>
      <c r="N53" s="445" t="s"/>
      <c r="O53" s="445" t="s"/>
      <c r="P53" s="553" t="s"/>
      <c r="Q53" s="474" t="s"/>
      <c r="R53" s="516" t="s">
        <v>204</v>
      </c>
      <c r="S53" s="472">
        <f>=IFERROR(($S$44*网吧区域定价!$I$6)/$S$46,0)</f>
        <v>0</v>
      </c>
      <c r="T53" s="472">
        <f>=IFERROR(($T$44*网吧区域定价!$I$6)/$T$46,0)</f>
        <v>0</v>
      </c>
      <c r="U53" s="472">
        <f>=IFERROR(($U$44*网吧区域定价!$I$6)/$U$46,0)</f>
        <v>0</v>
      </c>
      <c r="V53" s="472">
        <f>=IFERROR(($V$44*网吧区域定价!$I$6)/$V$46,0)</f>
        <v>0</v>
      </c>
      <c r="W53" s="517">
        <f>=IFERROR(($W$44*网吧区域定价!$I$6)/$W$46,0)</f>
        <v>0</v>
      </c>
      <c r="X53" s="405" t="s"/>
      <c r="Y53" s="408" t="s"/>
      <c r="Z53" s="519" t="s">
        <v>204</v>
      </c>
      <c r="AA53" s="472">
        <f>=IFERROR(($S$44*网吧区域定价!$I$12)/$S$46,0)</f>
        <v>0</v>
      </c>
      <c r="AB53" s="472">
        <f>=IFERROR(($T$44*网吧区域定价!$I$12)/$T$46,0)</f>
        <v>0</v>
      </c>
      <c r="AC53" s="472">
        <f>=IFERROR(($U$44*网吧区域定价!$I$12)/$U$46,0)</f>
        <v>0</v>
      </c>
      <c r="AD53" s="472">
        <f>=IFERROR(($V$44*网吧区域定价!$I$12)/$V$46,0)</f>
        <v>0</v>
      </c>
      <c r="AE53" s="517">
        <f>=IFERROR(($W$44*网吧区域定价!$I$12)/$W$46,0)</f>
        <v>0</v>
      </c>
      <c r="AF53" s="412" t="s"/>
      <c r="AG53" s="413" t="s"/>
      <c r="AH53" s="445" t="s"/>
      <c r="AI53" s="445" t="s"/>
      <c r="AJ53" s="445" t="s"/>
      <c r="AK53" s="445" t="s"/>
      <c r="AL53" s="445" t="s"/>
      <c r="AM53" s="445" t="s"/>
      <c r="AN53" s="445" t="s"/>
      <c r="AO53" s="445" t="s"/>
      <c r="AP53" s="445" t="s"/>
      <c r="AQ53" s="445" t="s"/>
      <c r="AR53" s="445" t="s"/>
      <c r="AS53" s="445" t="s"/>
      <c r="AT53" s="445" t="s"/>
      <c r="AU53" s="445" t="s"/>
      <c r="AV53" s="397" t="s"/>
      <c r="AW53" s="397" t="s"/>
      <c r="AX53" s="397" t="s"/>
      <c r="AY53" s="397" t="s"/>
    </row>
    <row r="54" spans="1:51" customHeight="1">
      <c r="A54" s="397" t="s"/>
      <c r="B54" s="445" t="s"/>
      <c r="C54" s="445" t="s"/>
      <c r="D54" s="445" t="s"/>
      <c r="E54" s="445" t="s"/>
      <c r="F54" s="445" t="s"/>
      <c r="G54" s="445" t="s"/>
      <c r="H54" s="445" t="s"/>
      <c r="I54" s="446" t="s"/>
      <c r="J54" s="445" t="s"/>
      <c r="K54" s="445" t="s"/>
      <c r="L54" s="445" t="s"/>
      <c r="M54" s="445" t="s"/>
      <c r="N54" s="445" t="s"/>
      <c r="O54" s="445" t="s"/>
      <c r="P54" s="553" t="s"/>
      <c r="Q54" s="474">
        <f>=AVERAGEIF(S55:W55,"&lt;&gt;")</f>
        <v>0</v>
      </c>
      <c r="R54" s="571" t="str">
        <f>=网吧区域定价!$B$7</f>
        <v>区域05</v>
      </c>
      <c r="S54" s="496" t="s"/>
      <c r="T54" s="496" t="s"/>
      <c r="U54" s="496" t="s"/>
      <c r="V54" s="496" t="s"/>
      <c r="W54" s="497" t="s"/>
      <c r="X54" s="418" t="s"/>
      <c r="Y54" s="408">
        <f>=AVERAGEIF(AA55:AE55,"&lt;&gt;")</f>
        <v>0</v>
      </c>
      <c r="Z54" s="571">
        <f>=网吧区域定价!$B$13</f>
        <v>0</v>
      </c>
      <c r="AA54" s="478" t="s"/>
      <c r="AB54" s="478" t="s"/>
      <c r="AC54" s="478" t="s"/>
      <c r="AD54" s="478" t="s"/>
      <c r="AE54" s="523" t="s"/>
      <c r="AF54" s="506" t="s"/>
      <c r="AG54" s="433" t="s"/>
      <c r="AH54" s="445" t="s"/>
      <c r="AI54" s="445" t="s"/>
      <c r="AJ54" s="445" t="s"/>
      <c r="AK54" s="445" t="s"/>
      <c r="AL54" s="445" t="s"/>
      <c r="AM54" s="445" t="s"/>
      <c r="AN54" s="445" t="s"/>
      <c r="AO54" s="445" t="s"/>
      <c r="AP54" s="445" t="s"/>
      <c r="AQ54" s="445" t="s"/>
      <c r="AR54" s="445" t="s"/>
      <c r="AS54" s="445" t="s"/>
      <c r="AT54" s="445" t="s"/>
      <c r="AU54" s="445" t="s"/>
      <c r="AV54" s="397" t="s"/>
      <c r="AW54" s="397" t="s"/>
      <c r="AX54" s="397" t="s"/>
      <c r="AY54" s="397" t="s"/>
    </row>
    <row r="55" spans="1:51" customHeight="1">
      <c r="A55" s="397" t="s"/>
      <c r="B55" s="445" t="s"/>
      <c r="C55" s="445" t="s"/>
      <c r="D55" s="445" t="s"/>
      <c r="E55" s="445" t="s"/>
      <c r="F55" s="445" t="s"/>
      <c r="G55" s="445" t="s"/>
      <c r="H55" s="445" t="s"/>
      <c r="I55" s="446" t="s"/>
      <c r="J55" s="445" t="s"/>
      <c r="K55" s="445" t="s"/>
      <c r="L55" s="445" t="s"/>
      <c r="M55" s="445" t="s"/>
      <c r="N55" s="445" t="s"/>
      <c r="O55" s="445" t="s"/>
      <c r="P55" s="553" t="s"/>
      <c r="Q55" s="474" t="s"/>
      <c r="R55" s="519" t="s">
        <v>204</v>
      </c>
      <c r="S55" s="472">
        <f>=IFERROR(($S$44*网吧区域定价!$I$7)/$S$46,0)</f>
        <v>0</v>
      </c>
      <c r="T55" s="472">
        <f>=IFERROR(($T$44*网吧区域定价!$I$7)/$T$46,0)</f>
        <v>0</v>
      </c>
      <c r="U55" s="472">
        <f>=IFERROR(($U$44*网吧区域定价!$I$7)/$U$46,0)</f>
        <v>0</v>
      </c>
      <c r="V55" s="472">
        <f>=IFERROR(($V$44*网吧区域定价!$I$7)/$V$46,0)</f>
        <v>0</v>
      </c>
      <c r="W55" s="517">
        <f>=IFERROR(($W$44*网吧区域定价!$I$7)/$W$46,0)</f>
        <v>0</v>
      </c>
      <c r="X55" s="405" t="s"/>
      <c r="Y55" s="408" t="s"/>
      <c r="Z55" s="519" t="s">
        <v>204</v>
      </c>
      <c r="AA55" s="472">
        <f>=IFERROR(($S$44*网吧区域定价!$I$13)/$S$46,0)</f>
        <v>0</v>
      </c>
      <c r="AB55" s="472">
        <f>=IFERROR(($T$44*网吧区域定价!$I$13)/$T$46,0)</f>
        <v>0</v>
      </c>
      <c r="AC55" s="472">
        <f>=IFERROR(($U$44*网吧区域定价!$I$13)/$U$46,0)</f>
        <v>0</v>
      </c>
      <c r="AD55" s="472">
        <f>=IFERROR(($V$44*网吧区域定价!$I$13)/$V$46,0)</f>
        <v>0</v>
      </c>
      <c r="AE55" s="517">
        <f>=IFERROR(($W$44*网吧区域定价!$I$13)/$W$46,0)</f>
        <v>0</v>
      </c>
      <c r="AF55" s="412" t="s"/>
      <c r="AG55" s="413" t="s"/>
      <c r="AH55" s="445" t="s"/>
      <c r="AI55" s="445" t="s"/>
      <c r="AJ55" s="445" t="s"/>
      <c r="AK55" s="445" t="s"/>
      <c r="AL55" s="445" t="s"/>
      <c r="AM55" s="445" t="s"/>
      <c r="AN55" s="445" t="s"/>
      <c r="AO55" s="445" t="s"/>
      <c r="AP55" s="445" t="s"/>
      <c r="AQ55" s="445" t="s"/>
      <c r="AR55" s="445" t="s"/>
      <c r="AS55" s="445" t="s"/>
      <c r="AT55" s="445" t="s"/>
      <c r="AU55" s="445" t="s"/>
      <c r="AV55" s="397" t="s"/>
      <c r="AW55" s="397" t="s"/>
      <c r="AX55" s="397" t="s"/>
      <c r="AY55" s="397" t="s"/>
    </row>
    <row r="56" spans="1:51" customHeight="1">
      <c r="A56" s="397" t="s"/>
      <c r="B56" s="445" t="s"/>
      <c r="C56" s="445" t="s"/>
      <c r="D56" s="445" t="s"/>
      <c r="E56" s="445" t="s"/>
      <c r="F56" s="445" t="s"/>
      <c r="G56" s="445" t="s"/>
      <c r="H56" s="445" t="s"/>
      <c r="I56" s="446" t="s"/>
      <c r="J56" s="445" t="s"/>
      <c r="K56" s="445" t="s"/>
      <c r="L56" s="445" t="s"/>
      <c r="M56" s="445" t="s"/>
      <c r="N56" s="445" t="s"/>
      <c r="O56" s="445" t="s"/>
      <c r="P56" s="553" t="s"/>
      <c r="Q56" s="474">
        <f>=AVERAGEIF(S57:W57,"&lt;&gt;")</f>
        <v>0</v>
      </c>
      <c r="R56" s="571" t="str">
        <f>=网吧区域定价!$B$8</f>
        <v>区域06</v>
      </c>
      <c r="S56" s="496" t="s"/>
      <c r="T56" s="496" t="s"/>
      <c r="U56" s="496" t="s"/>
      <c r="V56" s="496" t="s"/>
      <c r="W56" s="497" t="s"/>
      <c r="X56" s="418" t="s"/>
      <c r="Y56" s="408">
        <f>=AVERAGEIF(AA57:AE57,"&lt;&gt;")</f>
        <v>0</v>
      </c>
      <c r="Z56" s="571">
        <f>=网吧区域定价!$B$14</f>
        <v>0</v>
      </c>
      <c r="AA56" s="478" t="s"/>
      <c r="AB56" s="478" t="s"/>
      <c r="AC56" s="478" t="s"/>
      <c r="AD56" s="478" t="s"/>
      <c r="AE56" s="523" t="s"/>
      <c r="AF56" s="506" t="s"/>
      <c r="AG56" s="433" t="s"/>
      <c r="AH56" s="445" t="s"/>
      <c r="AI56" s="445" t="s"/>
      <c r="AJ56" s="445" t="s"/>
      <c r="AK56" s="445" t="s"/>
      <c r="AL56" s="445" t="s"/>
      <c r="AM56" s="445" t="s"/>
      <c r="AN56" s="445" t="s"/>
      <c r="AO56" s="445" t="s"/>
      <c r="AP56" s="445" t="s"/>
      <c r="AQ56" s="445" t="s"/>
      <c r="AR56" s="445" t="s"/>
      <c r="AS56" s="445" t="s"/>
      <c r="AT56" s="445" t="s"/>
      <c r="AU56" s="445" t="s"/>
      <c r="AV56" s="397" t="s"/>
      <c r="AW56" s="397" t="s"/>
      <c r="AX56" s="397" t="s"/>
      <c r="AY56" s="397" t="s"/>
    </row>
    <row r="57" spans="1:51" customHeight="1">
      <c r="A57" s="397" t="s"/>
      <c r="B57" s="445" t="s"/>
      <c r="C57" s="445" t="s"/>
      <c r="D57" s="445" t="s"/>
      <c r="E57" s="445" t="s"/>
      <c r="F57" s="445" t="s"/>
      <c r="G57" s="445" t="s"/>
      <c r="H57" s="445" t="s"/>
      <c r="I57" s="446" t="s"/>
      <c r="J57" s="445" t="s"/>
      <c r="K57" s="445" t="s"/>
      <c r="L57" s="445" t="s"/>
      <c r="M57" s="445" t="s"/>
      <c r="N57" s="445" t="s"/>
      <c r="O57" s="445" t="s"/>
      <c r="P57" s="553" t="s"/>
      <c r="Q57" s="474" t="s"/>
      <c r="R57" s="519" t="s">
        <v>204</v>
      </c>
      <c r="S57" s="472">
        <f>=IFERROR(($S$44*网吧区域定价!$I$8)/$S$46,0)</f>
        <v>0</v>
      </c>
      <c r="T57" s="472">
        <f>=IFERROR(($T$44*网吧区域定价!$I$8)/$T$46,0)</f>
        <v>0</v>
      </c>
      <c r="U57" s="472">
        <f>=IFERROR(($U$44*网吧区域定价!$I$8)/$U$46,0)</f>
        <v>0</v>
      </c>
      <c r="V57" s="472">
        <f>=IFERROR(($V$44*网吧区域定价!$I$8)/$V$46,0)</f>
        <v>0</v>
      </c>
      <c r="W57" s="517">
        <f>=IFERROR(($W$44*网吧区域定价!$I$8)/$W$46,0)</f>
        <v>0</v>
      </c>
      <c r="X57" s="405" t="s"/>
      <c r="Y57" s="408" t="s"/>
      <c r="Z57" s="519" t="s">
        <v>204</v>
      </c>
      <c r="AA57" s="472">
        <f>=IFERROR(($S$44*网吧区域定价!$I$14)/$S$46,0)</f>
        <v>0</v>
      </c>
      <c r="AB57" s="472">
        <f>=IFERROR(($T$44*网吧区域定价!$I$14)/$T$46,0)</f>
        <v>0</v>
      </c>
      <c r="AC57" s="472">
        <f>=IFERROR(($U$44*网吧区域定价!$I$14)/$U$46,0)</f>
        <v>0</v>
      </c>
      <c r="AD57" s="472">
        <f>=IFERROR(($V$44*网吧区域定价!$I$14)/$V$46,0)</f>
        <v>0</v>
      </c>
      <c r="AE57" s="517">
        <f>=IFERROR(($W$44*网吧区域定价!$I$14)/$W$46,0)</f>
        <v>0</v>
      </c>
      <c r="AF57" s="412" t="s"/>
      <c r="AG57" s="413" t="s"/>
      <c r="AH57" s="445" t="s"/>
      <c r="AI57" s="445" t="s"/>
      <c r="AJ57" s="445" t="s"/>
      <c r="AK57" s="445" t="s"/>
      <c r="AL57" s="445" t="s"/>
      <c r="AM57" s="445" t="s"/>
      <c r="AN57" s="445" t="s"/>
      <c r="AO57" s="445" t="s"/>
      <c r="AP57" s="445" t="s"/>
      <c r="AQ57" s="445" t="s"/>
      <c r="AR57" s="445" t="s"/>
      <c r="AS57" s="445" t="s"/>
      <c r="AT57" s="445" t="s"/>
      <c r="AU57" s="445" t="s"/>
      <c r="AV57" s="397" t="s"/>
      <c r="AW57" s="397" t="s"/>
      <c r="AX57" s="397" t="s"/>
      <c r="AY57" s="397" t="s"/>
    </row>
    <row r="58" spans="1:51" customHeight="1">
      <c r="A58" s="397" t="s"/>
      <c r="B58" s="445" t="s"/>
      <c r="C58" s="445" t="s"/>
      <c r="D58" s="445" t="s"/>
      <c r="E58" s="445" t="s"/>
      <c r="F58" s="445" t="s"/>
      <c r="G58" s="445" t="s"/>
      <c r="H58" s="445" t="s"/>
      <c r="I58" s="446" t="s"/>
      <c r="J58" s="445" t="s"/>
      <c r="K58" s="445" t="s"/>
      <c r="L58" s="445" t="s"/>
      <c r="M58" s="445" t="s"/>
      <c r="N58" s="445" t="s"/>
      <c r="O58" s="445" t="s"/>
      <c r="P58" s="553" t="s"/>
      <c r="Q58" s="474">
        <f>=AVERAGEIF(S59:W59,"&lt;&gt;")</f>
        <v>0</v>
      </c>
      <c r="R58" s="571" t="str">
        <f>=网吧区域定价!$B$9</f>
        <v>区域07</v>
      </c>
      <c r="S58" s="478" t="s"/>
      <c r="T58" s="478" t="s"/>
      <c r="U58" s="478" t="s"/>
      <c r="V58" s="478" t="s"/>
      <c r="W58" s="523" t="s"/>
      <c r="X58" s="418" t="s"/>
      <c r="Y58" s="408">
        <f>=AVERAGEIF(AA59:AE59,"&lt;&gt;")</f>
        <v>0</v>
      </c>
      <c r="Z58" s="571">
        <f>=网吧区域定价!$B$15</f>
        <v>0</v>
      </c>
      <c r="AA58" s="478" t="s"/>
      <c r="AB58" s="478" t="s"/>
      <c r="AC58" s="478" t="s"/>
      <c r="AD58" s="478" t="s"/>
      <c r="AE58" s="523" t="s"/>
      <c r="AF58" s="506" t="s"/>
      <c r="AG58" s="433" t="s"/>
      <c r="AH58" s="445" t="s"/>
      <c r="AI58" s="445" t="s"/>
      <c r="AJ58" s="445" t="s"/>
      <c r="AK58" s="445" t="s"/>
      <c r="AL58" s="445" t="s"/>
      <c r="AM58" s="445" t="s"/>
      <c r="AN58" s="445" t="s"/>
      <c r="AO58" s="445" t="s"/>
      <c r="AP58" s="445" t="s"/>
      <c r="AQ58" s="445" t="s"/>
      <c r="AR58" s="445" t="s"/>
      <c r="AS58" s="445" t="s"/>
      <c r="AT58" s="445" t="s"/>
      <c r="AU58" s="445" t="s"/>
      <c r="AV58" s="397" t="s"/>
      <c r="AW58" s="397" t="s"/>
      <c r="AX58" s="397" t="s"/>
      <c r="AY58" s="397" t="s"/>
    </row>
    <row r="59" spans="1:51" customHeight="1">
      <c r="A59" s="397" t="s"/>
      <c r="B59" s="445" t="s"/>
      <c r="C59" s="445" t="s"/>
      <c r="D59" s="445" t="s"/>
      <c r="E59" s="445" t="s"/>
      <c r="F59" s="445" t="s"/>
      <c r="G59" s="445" t="s"/>
      <c r="H59" s="445" t="s"/>
      <c r="I59" s="446" t="s"/>
      <c r="J59" s="445" t="s"/>
      <c r="K59" s="445" t="s"/>
      <c r="L59" s="445" t="s"/>
      <c r="M59" s="445" t="s"/>
      <c r="N59" s="445" t="s"/>
      <c r="O59" s="445" t="s"/>
      <c r="P59" s="553" t="s"/>
      <c r="Q59" s="474" t="s"/>
      <c r="R59" s="519" t="s">
        <v>204</v>
      </c>
      <c r="S59" s="472">
        <f>=IFERROR(($S$44*网吧区域定价!$I$9)/$S$46,0)</f>
        <v>0</v>
      </c>
      <c r="T59" s="472">
        <f>=IFERROR(($T$44*网吧区域定价!$I$9)/$T$46,0)</f>
        <v>0</v>
      </c>
      <c r="U59" s="472">
        <f>=IFERROR(($U$44*网吧区域定价!$I$9)/$U$46,0)</f>
        <v>0</v>
      </c>
      <c r="V59" s="472">
        <f>=IFERROR(($V$44*网吧区域定价!$I$9)/$V$46,0)</f>
        <v>0</v>
      </c>
      <c r="W59" s="517">
        <f>=IFERROR(($W$44*网吧区域定价!$I$9)/$W$46,0)</f>
        <v>0</v>
      </c>
      <c r="X59" s="405" t="s"/>
      <c r="Y59" s="408" t="s"/>
      <c r="Z59" s="519" t="s">
        <v>204</v>
      </c>
      <c r="AA59" s="472">
        <f>=IFERROR(($S$44*网吧区域定价!$I$15)/$S$46,0)</f>
        <v>0</v>
      </c>
      <c r="AB59" s="472">
        <f>=IFERROR(($T$44*网吧区域定价!$I$15)/$T$46,0)</f>
        <v>0</v>
      </c>
      <c r="AC59" s="472">
        <f>=IFERROR(($U$44*网吧区域定价!$I$15)/$U$46,0)</f>
        <v>0</v>
      </c>
      <c r="AD59" s="472">
        <f>=IFERROR(($V$44*网吧区域定价!$I$15)/$V$46,0)</f>
        <v>0</v>
      </c>
      <c r="AE59" s="517">
        <f>=IFERROR(($W$44*网吧区域定价!$I$15)/$W$46,0)</f>
        <v>0</v>
      </c>
      <c r="AF59" s="412" t="s"/>
      <c r="AG59" s="413" t="s"/>
      <c r="AH59" s="445" t="s"/>
      <c r="AI59" s="445" t="s"/>
      <c r="AJ59" s="445" t="s"/>
      <c r="AK59" s="445" t="s"/>
      <c r="AL59" s="445" t="s"/>
      <c r="AM59" s="445" t="s"/>
      <c r="AN59" s="445" t="s"/>
      <c r="AO59" s="445" t="s"/>
      <c r="AP59" s="445" t="s"/>
      <c r="AQ59" s="445" t="s"/>
      <c r="AR59" s="445" t="s"/>
      <c r="AS59" s="445" t="s"/>
      <c r="AT59" s="445" t="s"/>
      <c r="AU59" s="445" t="s"/>
      <c r="AV59" s="397" t="s"/>
      <c r="AW59" s="397" t="s"/>
      <c r="AX59" s="397" t="s"/>
      <c r="AY59" s="397" t="s"/>
    </row>
    <row r="60" spans="1:51" customHeight="1">
      <c r="A60" s="397" t="s"/>
      <c r="B60" s="445" t="s"/>
      <c r="C60" s="445" t="s"/>
      <c r="D60" s="445" t="s"/>
      <c r="E60" s="445" t="s"/>
      <c r="F60" s="445" t="s"/>
      <c r="G60" s="445" t="s"/>
      <c r="H60" s="445" t="s"/>
      <c r="I60" s="446" t="s"/>
      <c r="J60" s="445" t="s"/>
      <c r="K60" s="445" t="s"/>
      <c r="L60" s="445" t="s"/>
      <c r="M60" s="445" t="s"/>
      <c r="N60" s="445" t="s"/>
      <c r="O60" s="445" t="s"/>
      <c r="P60" s="553" t="s"/>
      <c r="Q60" s="474">
        <f>=AVERAGEIF(S61:W61,"&lt;&gt;")</f>
        <v>0</v>
      </c>
      <c r="R60" s="571">
        <f>=网吧区域定价!$B$10</f>
        <v>0</v>
      </c>
      <c r="S60" s="478" t="s"/>
      <c r="T60" s="478" t="s"/>
      <c r="U60" s="478" t="s"/>
      <c r="V60" s="478" t="s"/>
      <c r="W60" s="523" t="s"/>
      <c r="X60" s="418" t="s"/>
      <c r="Y60" s="408">
        <f>=AVERAGEIF(AA61:AE61,"&lt;&gt;")</f>
        <v>0</v>
      </c>
      <c r="Z60" s="571">
        <f>=网吧区域定价!$B$16</f>
        <v>0</v>
      </c>
      <c r="AA60" s="478" t="s"/>
      <c r="AB60" s="478" t="s"/>
      <c r="AC60" s="478" t="s"/>
      <c r="AD60" s="478" t="s"/>
      <c r="AE60" s="523" t="s"/>
      <c r="AF60" s="506" t="s"/>
      <c r="AG60" s="433" t="s"/>
      <c r="AH60" s="445" t="s"/>
      <c r="AI60" s="445" t="s"/>
      <c r="AJ60" s="445" t="s"/>
      <c r="AK60" s="445" t="s"/>
      <c r="AL60" s="445" t="s"/>
      <c r="AM60" s="445" t="s"/>
      <c r="AN60" s="445" t="s"/>
      <c r="AO60" s="445" t="s"/>
      <c r="AP60" s="445" t="s"/>
      <c r="AQ60" s="445" t="s"/>
      <c r="AR60" s="445" t="s"/>
      <c r="AS60" s="445" t="s"/>
      <c r="AT60" s="445" t="s"/>
      <c r="AU60" s="445" t="s"/>
      <c r="AV60" s="397" t="s"/>
      <c r="AW60" s="397" t="s"/>
      <c r="AX60" s="397" t="s"/>
      <c r="AY60" s="397" t="s"/>
    </row>
    <row r="61" spans="1:51" customHeight="1">
      <c r="A61" s="397" t="s"/>
      <c r="B61" s="445" t="s"/>
      <c r="C61" s="445" t="s"/>
      <c r="D61" s="445" t="s"/>
      <c r="E61" s="445" t="s"/>
      <c r="F61" s="445" t="s"/>
      <c r="G61" s="445" t="s"/>
      <c r="H61" s="445" t="s"/>
      <c r="I61" s="446" t="s"/>
      <c r="J61" s="445" t="s"/>
      <c r="K61" s="445" t="s"/>
      <c r="L61" s="445" t="s"/>
      <c r="M61" s="445" t="s"/>
      <c r="N61" s="445" t="s"/>
      <c r="O61" s="445" t="s"/>
      <c r="P61" s="553" t="s"/>
      <c r="Q61" s="533" t="s"/>
      <c r="R61" s="590" t="s">
        <v>204</v>
      </c>
      <c r="S61" s="514">
        <f>=IFERROR(($S$44*网吧区域定价!$I$10)/$S$46,0)</f>
        <v>0</v>
      </c>
      <c r="T61" s="514">
        <f>=IFERROR(($T$44*网吧区域定价!$I$10)/$T$46,0)</f>
        <v>0</v>
      </c>
      <c r="U61" s="514">
        <f>=IFERROR(($U$44*网吧区域定价!$I$10)/$U$46,0)</f>
        <v>0</v>
      </c>
      <c r="V61" s="514">
        <f>=IFERROR(($V$44*网吧区域定价!$I$10)/$V$46,0)</f>
        <v>0</v>
      </c>
      <c r="W61" s="515">
        <f>=IFERROR(($W$44*网吧区域定价!$I$10)/$W$46,0)</f>
        <v>0</v>
      </c>
      <c r="X61" s="405" t="s"/>
      <c r="Y61" s="602" t="s"/>
      <c r="Z61" s="590" t="s">
        <v>204</v>
      </c>
      <c r="AA61" s="514">
        <f>=IFERROR(($S$44*网吧区域定价!$I$16)/$S$46,0)</f>
        <v>0</v>
      </c>
      <c r="AB61" s="514">
        <f>=IFERROR(($T$44*网吧区域定价!$I$16)/$T$46,0)</f>
        <v>0</v>
      </c>
      <c r="AC61" s="514">
        <f>=IFERROR(($U$44*网吧区域定价!$I$16)/$U$46,0)</f>
        <v>0</v>
      </c>
      <c r="AD61" s="514">
        <f>=IFERROR(($V$44*网吧区域定价!$I$16)/$V$46,0)</f>
        <v>0</v>
      </c>
      <c r="AE61" s="515">
        <f>=IFERROR(($W$44*网吧区域定价!$I$16)/$W$46,0)</f>
        <v>0</v>
      </c>
      <c r="AF61" s="405" t="s"/>
      <c r="AG61" s="407" t="s"/>
      <c r="AH61" s="445" t="s"/>
      <c r="AI61" s="445" t="s"/>
      <c r="AJ61" s="445" t="s"/>
      <c r="AK61" s="445" t="s"/>
      <c r="AL61" s="445" t="s"/>
      <c r="AM61" s="445" t="s"/>
      <c r="AN61" s="445" t="s"/>
      <c r="AO61" s="445" t="s"/>
      <c r="AP61" s="445" t="s"/>
      <c r="AQ61" s="445" t="s"/>
      <c r="AR61" s="445" t="s"/>
      <c r="AS61" s="445" t="s"/>
      <c r="AT61" s="445" t="s"/>
      <c r="AU61" s="445" t="s"/>
      <c r="AV61" s="397" t="s"/>
      <c r="AW61" s="397" t="s"/>
      <c r="AX61" s="397" t="s"/>
      <c r="AY61" s="397" t="s"/>
    </row>
    <row r="62" spans="1:51" customHeight="1">
      <c r="A62" s="397" t="s"/>
      <c r="B62" s="397" t="s"/>
      <c r="C62" s="397" t="s"/>
      <c r="D62" s="397" t="s"/>
      <c r="E62" s="397" t="s"/>
      <c r="F62" s="397" t="s"/>
      <c r="G62" s="397" t="s"/>
      <c r="H62" s="397" t="s"/>
      <c r="I62" s="603" t="s"/>
      <c r="J62" s="397" t="s"/>
      <c r="K62" s="397" t="s"/>
      <c r="L62" s="397" t="s"/>
      <c r="M62" s="397" t="s"/>
      <c r="N62" s="397" t="s"/>
      <c r="O62" s="397" t="s"/>
      <c r="P62" s="604" t="s"/>
      <c r="Q62" s="605" t="s"/>
      <c r="R62" s="397" t="s"/>
      <c r="S62" s="397" t="s"/>
      <c r="T62" s="397" t="s"/>
      <c r="U62" s="397" t="s"/>
      <c r="V62" s="397" t="s"/>
      <c r="W62" s="397" t="s"/>
      <c r="X62" s="397" t="s"/>
      <c r="Y62" s="397" t="s"/>
      <c r="Z62" s="397" t="s"/>
      <c r="AA62" s="397" t="s"/>
      <c r="AB62" s="397" t="s"/>
      <c r="AC62" s="397" t="s"/>
      <c r="AD62" s="397" t="s"/>
      <c r="AE62" s="397" t="s"/>
      <c r="AF62" s="397" t="s"/>
      <c r="AG62" s="603" t="s"/>
      <c r="AH62" s="397" t="s"/>
      <c r="AI62" s="397" t="s"/>
      <c r="AJ62" s="397" t="s"/>
      <c r="AK62" s="397" t="s"/>
      <c r="AL62" s="397" t="s"/>
      <c r="AM62" s="397" t="s"/>
      <c r="AN62" s="397" t="s"/>
      <c r="AO62" s="397" t="s"/>
      <c r="AP62" s="397" t="s"/>
      <c r="AQ62" s="397" t="s"/>
      <c r="AR62" s="397" t="s"/>
      <c r="AS62" s="397" t="s"/>
      <c r="AT62" s="397" t="s"/>
      <c r="AU62" s="397" t="s"/>
      <c r="AV62" s="397" t="s"/>
      <c r="AW62" s="397" t="s"/>
      <c r="AX62" s="397" t="s"/>
      <c r="AY62" s="397" t="s"/>
    </row>
    <row r="63" spans="1:51" customHeight="1">
      <c r="A63" s="397" t="s"/>
      <c r="B63" s="397" t="s"/>
      <c r="C63" s="397" t="s"/>
      <c r="D63" s="397" t="s"/>
      <c r="E63" s="397" t="s"/>
      <c r="F63" s="397" t="s"/>
      <c r="G63" s="397" t="s"/>
      <c r="H63" s="397" t="s"/>
      <c r="I63" s="603" t="s"/>
      <c r="J63" s="397" t="s"/>
      <c r="K63" s="397" t="s"/>
      <c r="L63" s="397" t="s"/>
      <c r="M63" s="397" t="s"/>
      <c r="N63" s="397" t="s"/>
      <c r="O63" s="397" t="s"/>
      <c r="P63" s="604" t="s"/>
      <c r="Q63" s="605" t="s"/>
      <c r="R63" s="397" t="s"/>
      <c r="S63" s="397" t="s"/>
      <c r="T63" s="397" t="s"/>
      <c r="U63" s="397" t="s"/>
      <c r="V63" s="397" t="s"/>
      <c r="W63" s="397" t="s"/>
      <c r="X63" s="397" t="s"/>
      <c r="Y63" s="397" t="s"/>
      <c r="Z63" s="397" t="s"/>
      <c r="AA63" s="397" t="s"/>
      <c r="AB63" s="397" t="s"/>
      <c r="AC63" s="397" t="s"/>
      <c r="AD63" s="397" t="s"/>
      <c r="AE63" s="397" t="s"/>
      <c r="AF63" s="397" t="s"/>
      <c r="AG63" s="603" t="s"/>
      <c r="AH63" s="397" t="s"/>
      <c r="AI63" s="397" t="s"/>
      <c r="AJ63" s="397" t="s"/>
      <c r="AK63" s="397" t="s"/>
      <c r="AL63" s="397" t="s"/>
      <c r="AM63" s="397" t="s"/>
      <c r="AN63" s="397" t="s"/>
      <c r="AO63" s="397" t="s"/>
      <c r="AP63" s="397" t="s"/>
      <c r="AQ63" s="397" t="s"/>
      <c r="AR63" s="397" t="s"/>
      <c r="AS63" s="397" t="s"/>
      <c r="AT63" s="397" t="s"/>
      <c r="AU63" s="397" t="s"/>
      <c r="AV63" s="397" t="s"/>
      <c r="AW63" s="397" t="s"/>
      <c r="AX63" s="397" t="s"/>
      <c r="AY63" s="397" t="s"/>
    </row>
    <row r="64" spans="1:51" customHeight="1">
      <c r="A64" s="397" t="s"/>
      <c r="B64" s="397" t="s"/>
      <c r="C64" s="397" t="s"/>
      <c r="D64" s="397" t="s"/>
      <c r="E64" s="397" t="s"/>
      <c r="F64" s="397" t="s"/>
      <c r="G64" s="397" t="s"/>
      <c r="H64" s="397" t="s"/>
      <c r="I64" s="603" t="s"/>
      <c r="J64" s="397" t="s"/>
      <c r="K64" s="397" t="s"/>
      <c r="L64" s="397" t="s"/>
      <c r="M64" s="397" t="s"/>
      <c r="N64" s="397" t="s"/>
      <c r="O64" s="397" t="s"/>
      <c r="P64" s="604" t="s"/>
      <c r="Q64" s="605" t="s"/>
      <c r="R64" s="397" t="s"/>
      <c r="S64" s="397" t="s"/>
      <c r="T64" s="397" t="s"/>
      <c r="U64" s="397" t="s"/>
      <c r="V64" s="397" t="s"/>
      <c r="W64" s="397" t="s"/>
      <c r="X64" s="397" t="s"/>
      <c r="Y64" s="397" t="s"/>
      <c r="Z64" s="397" t="s"/>
      <c r="AA64" s="397" t="s"/>
      <c r="AB64" s="397" t="s"/>
      <c r="AC64" s="397" t="s"/>
      <c r="AD64" s="397" t="s"/>
      <c r="AE64" s="397" t="s"/>
      <c r="AF64" s="397" t="s"/>
      <c r="AG64" s="603" t="s"/>
      <c r="AH64" s="397" t="s"/>
      <c r="AI64" s="397" t="s"/>
      <c r="AJ64" s="397" t="s"/>
      <c r="AK64" s="397" t="s"/>
      <c r="AL64" s="397" t="s"/>
      <c r="AM64" s="397" t="s"/>
      <c r="AN64" s="397" t="s"/>
      <c r="AO64" s="397" t="s"/>
      <c r="AP64" s="397" t="s"/>
      <c r="AQ64" s="397" t="s"/>
      <c r="AR64" s="397" t="s"/>
      <c r="AS64" s="397" t="s"/>
      <c r="AT64" s="397" t="s"/>
      <c r="AU64" s="397" t="s"/>
      <c r="AV64" s="397" t="s"/>
      <c r="AW64" s="397" t="s"/>
      <c r="AX64" s="397" t="s"/>
      <c r="AY64" s="397" t="s"/>
    </row>
    <row r="65" spans="1:51" customHeight="1">
      <c r="A65" s="397" t="s"/>
      <c r="B65" s="397" t="s"/>
      <c r="C65" s="397" t="s"/>
      <c r="D65" s="397" t="s"/>
      <c r="E65" s="397" t="s"/>
      <c r="F65" s="606" t="s"/>
      <c r="G65" s="607" t="s"/>
      <c r="H65" s="607" t="s"/>
      <c r="I65" s="608" t="s"/>
      <c r="J65" s="606" t="s"/>
      <c r="K65" s="397" t="s"/>
      <c r="L65" s="397" t="s"/>
      <c r="M65" s="397" t="s"/>
      <c r="N65" s="397" t="s"/>
      <c r="O65" s="397" t="s"/>
      <c r="P65" s="397" t="s"/>
      <c r="Q65" s="603" t="s"/>
      <c r="R65" s="397" t="s"/>
      <c r="S65" s="397" t="s"/>
      <c r="T65" s="397" t="s"/>
      <c r="U65" s="397" t="s"/>
      <c r="V65" s="397" t="s"/>
      <c r="W65" s="397" t="s"/>
      <c r="X65" s="397" t="s"/>
      <c r="Y65" s="397" t="s"/>
      <c r="Z65" s="397" t="s"/>
      <c r="AA65" s="397" t="s"/>
      <c r="AB65" s="397" t="s"/>
      <c r="AC65" s="397" t="s"/>
      <c r="AD65" s="397" t="s"/>
      <c r="AE65" s="397" t="s"/>
      <c r="AF65" s="397" t="s"/>
      <c r="AG65" s="603" t="s"/>
      <c r="AH65" s="397" t="s"/>
      <c r="AI65" s="397" t="s"/>
      <c r="AJ65" s="397" t="s"/>
      <c r="AK65" s="397" t="s"/>
      <c r="AL65" s="397" t="s"/>
      <c r="AM65" s="397" t="s"/>
      <c r="AN65" s="397" t="s"/>
      <c r="AO65" s="397" t="s"/>
      <c r="AP65" s="397" t="s"/>
      <c r="AQ65" s="397" t="s"/>
      <c r="AR65" s="397" t="s"/>
      <c r="AS65" s="397" t="s"/>
      <c r="AT65" s="397" t="s"/>
      <c r="AU65" s="397" t="s"/>
      <c r="AV65" s="397" t="s"/>
      <c r="AW65" s="397" t="s"/>
      <c r="AX65" s="397" t="s"/>
      <c r="AY65" s="397" t="s"/>
    </row>
    <row r="66" spans="1:51" customHeight="1">
      <c r="A66" s="397" t="s"/>
      <c r="B66" s="397" t="s"/>
      <c r="C66" s="397" t="s"/>
      <c r="D66" s="397" t="s"/>
      <c r="E66" s="397" t="s"/>
      <c r="F66" s="397" t="s"/>
      <c r="G66" s="397" t="s"/>
      <c r="H66" s="397" t="s"/>
      <c r="I66" s="603" t="s"/>
      <c r="J66" s="397" t="s"/>
      <c r="K66" s="397" t="s"/>
      <c r="L66" s="397" t="s"/>
      <c r="M66" s="397" t="s"/>
      <c r="N66" s="397" t="s"/>
      <c r="O66" s="397" t="s"/>
      <c r="P66" s="604" t="s"/>
      <c r="Q66" s="605" t="s"/>
      <c r="R66" s="397" t="s"/>
      <c r="S66" s="397" t="s"/>
      <c r="T66" s="397" t="s"/>
      <c r="U66" s="397" t="s"/>
      <c r="V66" s="397" t="s"/>
      <c r="W66" s="397" t="s"/>
      <c r="X66" s="397" t="s"/>
      <c r="Y66" s="397" t="s"/>
      <c r="Z66" s="397" t="s"/>
      <c r="AA66" s="397" t="s"/>
      <c r="AB66" s="397" t="s"/>
      <c r="AC66" s="397" t="s"/>
      <c r="AD66" s="397" t="s"/>
      <c r="AE66" s="397" t="s"/>
      <c r="AF66" s="397" t="s"/>
      <c r="AG66" s="603" t="s"/>
      <c r="AH66" s="397" t="s"/>
      <c r="AI66" s="397" t="s"/>
      <c r="AJ66" s="397" t="s"/>
      <c r="AK66" s="397" t="s"/>
      <c r="AL66" s="397" t="s"/>
      <c r="AM66" s="397" t="s"/>
      <c r="AN66" s="397" t="s"/>
      <c r="AO66" s="397" t="s"/>
      <c r="AP66" s="397" t="s"/>
      <c r="AQ66" s="397" t="s"/>
      <c r="AR66" s="397" t="s"/>
      <c r="AS66" s="397" t="s"/>
      <c r="AT66" s="397" t="s"/>
      <c r="AU66" s="397" t="s"/>
      <c r="AV66" s="397" t="s"/>
      <c r="AW66" s="397" t="s"/>
      <c r="AX66" s="397" t="s"/>
      <c r="AY66" s="397" t="s"/>
    </row>
    <row r="67" spans="1:51" customHeight="1">
      <c r="A67" s="397" t="s"/>
      <c r="B67" s="397" t="s"/>
      <c r="C67" s="397" t="s"/>
      <c r="D67" s="397" t="s"/>
      <c r="E67" s="397" t="s"/>
      <c r="F67" s="397" t="s"/>
      <c r="G67" s="397" t="s"/>
      <c r="H67" s="397" t="s"/>
      <c r="I67" s="603" t="s"/>
      <c r="J67" s="397" t="s"/>
      <c r="K67" s="397" t="s"/>
      <c r="L67" s="397" t="s"/>
      <c r="M67" s="397" t="s"/>
      <c r="N67" s="397" t="s"/>
      <c r="O67" s="397" t="s"/>
      <c r="P67" s="604" t="s"/>
      <c r="Q67" s="605" t="s"/>
      <c r="R67" s="397" t="s"/>
      <c r="S67" s="397" t="s"/>
      <c r="T67" s="397" t="s"/>
      <c r="U67" s="397" t="s"/>
      <c r="V67" s="397" t="s"/>
      <c r="W67" s="397" t="s"/>
      <c r="X67" s="397" t="s"/>
      <c r="Y67" s="397" t="s"/>
      <c r="Z67" s="397" t="s"/>
      <c r="AA67" s="397" t="s"/>
      <c r="AB67" s="397" t="s"/>
      <c r="AC67" s="397" t="s"/>
      <c r="AD67" s="397" t="s"/>
      <c r="AE67" s="397" t="s"/>
      <c r="AF67" s="397" t="s"/>
      <c r="AG67" s="603" t="s"/>
      <c r="AH67" s="397" t="s"/>
      <c r="AI67" s="397" t="s"/>
      <c r="AJ67" s="397" t="s"/>
      <c r="AK67" s="397" t="s"/>
      <c r="AL67" s="397" t="s"/>
      <c r="AM67" s="397" t="s"/>
      <c r="AN67" s="397" t="s"/>
      <c r="AO67" s="397" t="s"/>
      <c r="AP67" s="397" t="s"/>
      <c r="AQ67" s="397" t="s"/>
      <c r="AR67" s="397" t="s"/>
      <c r="AS67" s="397" t="s"/>
      <c r="AT67" s="397" t="s"/>
      <c r="AU67" s="397" t="s"/>
      <c r="AV67" s="397" t="s"/>
      <c r="AW67" s="397" t="s"/>
      <c r="AX67" s="397" t="s"/>
      <c r="AY67" s="397" t="s"/>
    </row>
    <row r="68" spans="1:51" customHeight="1">
      <c r="A68" s="397" t="s"/>
      <c r="B68" s="397" t="s"/>
      <c r="C68" s="397" t="s"/>
      <c r="D68" s="397" t="s"/>
      <c r="E68" s="397" t="s"/>
      <c r="F68" s="397" t="s"/>
      <c r="G68" s="397" t="s"/>
      <c r="H68" s="397" t="s"/>
      <c r="I68" s="603" t="s"/>
      <c r="J68" s="397" t="s"/>
      <c r="K68" s="397" t="s"/>
      <c r="L68" s="397" t="s"/>
      <c r="M68" s="397" t="s"/>
      <c r="N68" s="397" t="s"/>
      <c r="O68" s="397" t="s"/>
      <c r="P68" s="604" t="s"/>
      <c r="Q68" s="605" t="s"/>
      <c r="R68" s="397" t="s"/>
      <c r="S68" s="397" t="s"/>
      <c r="T68" s="397" t="s"/>
      <c r="U68" s="397" t="s"/>
      <c r="V68" s="397" t="s"/>
      <c r="W68" s="397" t="s"/>
      <c r="X68" s="397" t="s"/>
      <c r="Y68" s="397" t="s"/>
      <c r="Z68" s="397" t="s"/>
      <c r="AA68" s="397" t="s"/>
      <c r="AB68" s="397" t="s"/>
      <c r="AC68" s="397" t="s"/>
      <c r="AD68" s="397" t="s"/>
      <c r="AE68" s="397" t="s"/>
      <c r="AF68" s="397" t="s"/>
      <c r="AG68" s="603" t="s"/>
      <c r="AH68" s="397" t="s"/>
      <c r="AI68" s="397" t="s"/>
      <c r="AJ68" s="397" t="s"/>
      <c r="AK68" s="397" t="s"/>
      <c r="AL68" s="397" t="s"/>
      <c r="AM68" s="397" t="s"/>
      <c r="AN68" s="397" t="s"/>
      <c r="AO68" s="397" t="s"/>
      <c r="AP68" s="397" t="s"/>
      <c r="AQ68" s="397" t="s"/>
      <c r="AR68" s="397" t="s"/>
      <c r="AS68" s="397" t="s"/>
      <c r="AT68" s="397" t="s"/>
      <c r="AU68" s="397" t="s"/>
      <c r="AV68" s="397" t="s"/>
      <c r="AW68" s="397" t="s"/>
      <c r="AX68" s="397" t="s"/>
      <c r="AY68" s="397" t="s"/>
    </row>
    <row r="69" spans="1:51" customHeight="1">
      <c r="A69" s="397" t="s"/>
      <c r="B69" s="397" t="s"/>
      <c r="C69" s="397" t="s"/>
      <c r="D69" s="397" t="s"/>
      <c r="E69" s="397" t="s"/>
      <c r="F69" s="397" t="s"/>
      <c r="G69" s="397" t="s"/>
      <c r="H69" s="397" t="s"/>
      <c r="I69" s="603" t="s"/>
      <c r="J69" s="397" t="s"/>
      <c r="K69" s="397" t="s"/>
      <c r="L69" s="397" t="s"/>
      <c r="M69" s="397" t="s"/>
      <c r="N69" s="397" t="s"/>
      <c r="O69" s="397" t="s"/>
      <c r="P69" s="604" t="s"/>
      <c r="Q69" s="605" t="s"/>
      <c r="R69" s="397" t="s"/>
      <c r="S69" s="397" t="s"/>
      <c r="T69" s="397" t="s"/>
      <c r="U69" s="397" t="s"/>
      <c r="V69" s="397" t="s"/>
      <c r="W69" s="397" t="s"/>
      <c r="X69" s="397" t="s"/>
      <c r="Y69" s="397" t="s"/>
      <c r="Z69" s="397" t="s"/>
      <c r="AA69" s="397" t="s"/>
      <c r="AB69" s="397" t="s"/>
      <c r="AC69" s="397" t="s"/>
      <c r="AD69" s="397" t="s"/>
      <c r="AE69" s="397" t="s"/>
      <c r="AF69" s="397" t="s"/>
      <c r="AG69" s="603" t="s"/>
      <c r="AH69" s="397" t="s"/>
      <c r="AI69" s="397" t="s"/>
      <c r="AJ69" s="397" t="s"/>
      <c r="AK69" s="397" t="s"/>
      <c r="AL69" s="397" t="s"/>
      <c r="AM69" s="397" t="s"/>
      <c r="AN69" s="397" t="s"/>
      <c r="AO69" s="397" t="s"/>
      <c r="AP69" s="397" t="s"/>
      <c r="AQ69" s="397" t="s"/>
      <c r="AR69" s="397" t="s"/>
      <c r="AS69" s="397" t="s"/>
      <c r="AT69" s="397" t="s"/>
      <c r="AU69" s="397" t="s"/>
      <c r="AV69" s="397" t="s"/>
      <c r="AW69" s="397" t="s"/>
      <c r="AX69" s="397" t="s"/>
      <c r="AY69" s="397" t="s"/>
    </row>
    <row r="70" spans="1:51" customHeight="1">
      <c r="A70" s="397" t="s"/>
      <c r="B70" s="397" t="s"/>
      <c r="C70" s="397" t="s"/>
      <c r="D70" s="397" t="s"/>
      <c r="E70" s="397" t="s"/>
      <c r="F70" s="397" t="s"/>
      <c r="G70" s="397" t="s"/>
      <c r="H70" s="397" t="s"/>
      <c r="I70" s="603" t="s"/>
      <c r="J70" s="397" t="s"/>
      <c r="K70" s="397" t="s"/>
      <c r="L70" s="397" t="s"/>
      <c r="M70" s="397" t="s"/>
      <c r="N70" s="397" t="s"/>
      <c r="O70" s="397" t="s"/>
      <c r="P70" s="604" t="s"/>
      <c r="Q70" s="605" t="s"/>
      <c r="R70" s="397" t="s"/>
      <c r="S70" s="397" t="s"/>
      <c r="T70" s="397" t="s"/>
      <c r="U70" s="397" t="s"/>
      <c r="V70" s="397" t="s"/>
      <c r="W70" s="397" t="s"/>
      <c r="X70" s="397" t="s"/>
      <c r="Y70" s="397" t="s"/>
      <c r="Z70" s="397" t="s"/>
      <c r="AA70" s="397" t="s"/>
      <c r="AB70" s="397" t="s"/>
      <c r="AC70" s="397" t="s"/>
      <c r="AD70" s="397" t="s"/>
      <c r="AE70" s="397" t="s"/>
      <c r="AF70" s="397" t="s"/>
      <c r="AG70" s="603" t="s"/>
      <c r="AH70" s="397" t="s"/>
      <c r="AI70" s="397" t="s"/>
      <c r="AJ70" s="397" t="s"/>
      <c r="AK70" s="397" t="s"/>
      <c r="AL70" s="397" t="s"/>
      <c r="AM70" s="397" t="s"/>
      <c r="AN70" s="397" t="s"/>
      <c r="AO70" s="397" t="s"/>
      <c r="AP70" s="397" t="s"/>
      <c r="AQ70" s="397" t="s"/>
      <c r="AR70" s="397" t="s"/>
      <c r="AS70" s="397" t="s"/>
      <c r="AT70" s="397" t="s"/>
      <c r="AU70" s="397" t="s"/>
      <c r="AV70" s="397" t="s"/>
      <c r="AW70" s="397" t="s"/>
      <c r="AX70" s="397" t="s"/>
      <c r="AY70" s="397" t="s"/>
    </row>
    <row r="71" spans="1:51" customHeight="1">
      <c r="A71" s="397" t="s"/>
      <c r="B71" s="397" t="s"/>
      <c r="C71" s="397" t="s"/>
      <c r="D71" s="397" t="s"/>
      <c r="E71" s="397" t="s"/>
      <c r="F71" s="397" t="s"/>
      <c r="G71" s="397" t="s"/>
      <c r="H71" s="397" t="s"/>
      <c r="I71" s="603" t="s"/>
      <c r="J71" s="397" t="s"/>
      <c r="K71" s="397" t="s"/>
      <c r="L71" s="397" t="s"/>
      <c r="M71" s="397" t="s"/>
      <c r="N71" s="397" t="s"/>
      <c r="O71" s="397" t="s"/>
      <c r="P71" s="604" t="s"/>
      <c r="Q71" s="605" t="s"/>
      <c r="R71" s="397" t="s"/>
      <c r="S71" s="397" t="s"/>
      <c r="T71" s="397" t="s"/>
      <c r="U71" s="397" t="s"/>
      <c r="V71" s="397" t="s"/>
      <c r="W71" s="397" t="s"/>
      <c r="X71" s="397" t="s"/>
      <c r="Y71" s="397" t="s"/>
      <c r="Z71" s="397" t="s"/>
      <c r="AA71" s="397" t="s"/>
      <c r="AB71" s="397" t="s"/>
      <c r="AC71" s="397" t="s"/>
      <c r="AD71" s="397" t="s"/>
      <c r="AE71" s="397" t="s"/>
      <c r="AF71" s="397" t="s"/>
      <c r="AG71" s="603" t="s"/>
      <c r="AH71" s="397" t="s"/>
      <c r="AI71" s="397" t="s"/>
      <c r="AJ71" s="397" t="s"/>
      <c r="AK71" s="397" t="s"/>
      <c r="AL71" s="397" t="s"/>
      <c r="AM71" s="397" t="s"/>
      <c r="AN71" s="397" t="s"/>
      <c r="AO71" s="397" t="s"/>
      <c r="AP71" s="397" t="s"/>
      <c r="AQ71" s="397" t="s"/>
      <c r="AR71" s="397" t="s"/>
      <c r="AS71" s="397" t="s"/>
      <c r="AT71" s="397" t="s"/>
      <c r="AU71" s="397" t="s"/>
      <c r="AV71" s="397" t="s"/>
      <c r="AW71" s="397" t="s"/>
      <c r="AX71" s="397" t="s"/>
      <c r="AY71" s="397" t="s"/>
    </row>
    <row r="72" spans="1:51" customHeight="1">
      <c r="A72" s="397" t="s"/>
      <c r="B72" s="397" t="s"/>
      <c r="C72" s="397" t="s"/>
      <c r="D72" s="397" t="s"/>
      <c r="E72" s="397" t="s"/>
      <c r="F72" s="397" t="s"/>
      <c r="G72" s="397" t="s"/>
      <c r="H72" s="397" t="s"/>
      <c r="I72" s="603" t="s"/>
      <c r="J72" s="397" t="s"/>
      <c r="K72" s="397" t="s"/>
      <c r="L72" s="397" t="s"/>
      <c r="M72" s="397" t="s"/>
      <c r="N72" s="397" t="s"/>
      <c r="O72" s="397" t="s"/>
      <c r="P72" s="604" t="s"/>
      <c r="Q72" s="605" t="s"/>
      <c r="R72" s="397" t="s"/>
      <c r="S72" s="397" t="s"/>
      <c r="T72" s="397" t="s"/>
      <c r="U72" s="397" t="s"/>
      <c r="V72" s="397" t="s"/>
      <c r="W72" s="397" t="s"/>
      <c r="X72" s="397" t="s"/>
      <c r="Y72" s="397" t="s"/>
      <c r="Z72" s="397" t="s"/>
      <c r="AA72" s="397" t="s"/>
      <c r="AB72" s="397" t="s"/>
      <c r="AC72" s="397" t="s"/>
      <c r="AD72" s="397" t="s"/>
      <c r="AE72" s="397" t="s"/>
      <c r="AF72" s="397" t="s"/>
      <c r="AG72" s="603" t="s"/>
      <c r="AH72" s="397" t="s"/>
      <c r="AI72" s="397" t="s"/>
      <c r="AJ72" s="397" t="s"/>
      <c r="AK72" s="397" t="s"/>
      <c r="AL72" s="397" t="s"/>
      <c r="AM72" s="397" t="s"/>
      <c r="AN72" s="397" t="s"/>
      <c r="AO72" s="397" t="s"/>
      <c r="AP72" s="397" t="s"/>
      <c r="AQ72" s="397" t="s"/>
      <c r="AR72" s="397" t="s"/>
      <c r="AS72" s="397" t="s"/>
      <c r="AT72" s="397" t="s"/>
      <c r="AU72" s="397" t="s"/>
      <c r="AV72" s="397" t="s"/>
      <c r="AW72" s="397" t="s"/>
      <c r="AX72" s="397" t="s"/>
      <c r="AY72" s="397" t="s"/>
    </row>
    <row r="73" spans="1:51" customHeight="1">
      <c r="A73" s="397" t="s"/>
      <c r="B73" s="397" t="s"/>
      <c r="C73" s="397" t="s"/>
      <c r="D73" s="397" t="s"/>
      <c r="E73" s="397" t="s"/>
      <c r="F73" s="397" t="s"/>
      <c r="G73" s="397" t="s"/>
      <c r="H73" s="397" t="s"/>
      <c r="I73" s="603" t="s"/>
      <c r="J73" s="397" t="s"/>
      <c r="K73" s="397" t="s"/>
      <c r="L73" s="397" t="s"/>
      <c r="M73" s="397" t="s"/>
      <c r="N73" s="397" t="s"/>
      <c r="O73" s="397" t="s"/>
      <c r="P73" s="604" t="s"/>
      <c r="Q73" s="605" t="s"/>
      <c r="R73" s="397" t="s"/>
      <c r="S73" s="397" t="s"/>
      <c r="T73" s="397" t="s"/>
      <c r="U73" s="397" t="s"/>
      <c r="V73" s="397" t="s"/>
      <c r="W73" s="397" t="s"/>
      <c r="X73" s="397" t="s"/>
      <c r="Y73" s="397" t="s"/>
      <c r="Z73" s="397" t="s"/>
      <c r="AA73" s="397" t="s"/>
      <c r="AB73" s="397" t="s"/>
      <c r="AC73" s="397" t="s"/>
      <c r="AD73" s="397" t="s"/>
      <c r="AE73" s="397" t="s"/>
      <c r="AF73" s="397" t="s"/>
      <c r="AG73" s="603" t="s"/>
      <c r="AH73" s="397" t="s"/>
      <c r="AI73" s="397" t="s"/>
      <c r="AJ73" s="397" t="s"/>
      <c r="AK73" s="397" t="s"/>
      <c r="AL73" s="397" t="s"/>
      <c r="AM73" s="397" t="s"/>
      <c r="AN73" s="397" t="s"/>
      <c r="AO73" s="397" t="s"/>
      <c r="AP73" s="397" t="s"/>
      <c r="AQ73" s="397" t="s"/>
      <c r="AR73" s="397" t="s"/>
      <c r="AS73" s="397" t="s"/>
      <c r="AT73" s="397" t="s"/>
      <c r="AU73" s="397" t="s"/>
      <c r="AV73" s="397" t="s"/>
      <c r="AW73" s="397" t="s"/>
      <c r="AX73" s="397" t="s"/>
      <c r="AY73" s="397" t="s"/>
    </row>
    <row r="74" spans="1:51" customHeight="1">
      <c r="A74" s="397" t="s"/>
      <c r="B74" s="397" t="s"/>
      <c r="C74" s="397" t="s"/>
      <c r="D74" s="397" t="s"/>
      <c r="E74" s="397" t="s"/>
      <c r="F74" s="397" t="s"/>
      <c r="G74" s="397" t="s"/>
      <c r="H74" s="397" t="s"/>
      <c r="I74" s="603" t="s"/>
      <c r="J74" s="397" t="s"/>
      <c r="K74" s="397" t="s"/>
      <c r="L74" s="397" t="s"/>
      <c r="M74" s="397" t="s"/>
      <c r="N74" s="397" t="s"/>
      <c r="O74" s="397" t="s"/>
      <c r="P74" s="604" t="s"/>
      <c r="Q74" s="605" t="s"/>
      <c r="R74" s="397" t="s"/>
      <c r="S74" s="397" t="s"/>
      <c r="T74" s="397" t="s"/>
      <c r="U74" s="397" t="s"/>
      <c r="V74" s="397" t="s"/>
      <c r="W74" s="397" t="s"/>
      <c r="X74" s="397" t="s"/>
      <c r="Y74" s="397" t="s"/>
      <c r="Z74" s="397" t="s"/>
      <c r="AA74" s="397" t="s"/>
      <c r="AB74" s="397" t="s"/>
      <c r="AC74" s="397" t="s"/>
      <c r="AD74" s="397" t="s"/>
      <c r="AE74" s="397" t="s"/>
      <c r="AF74" s="397" t="s"/>
      <c r="AG74" s="603" t="s"/>
      <c r="AH74" s="397" t="s"/>
      <c r="AI74" s="397" t="s"/>
      <c r="AJ74" s="397" t="s"/>
      <c r="AK74" s="397" t="s"/>
      <c r="AL74" s="397" t="s"/>
      <c r="AM74" s="397" t="s"/>
      <c r="AN74" s="397" t="s"/>
      <c r="AO74" s="397" t="s"/>
      <c r="AP74" s="397" t="s"/>
      <c r="AQ74" s="397" t="s"/>
      <c r="AR74" s="397" t="s"/>
      <c r="AS74" s="397" t="s"/>
      <c r="AT74" s="397" t="s"/>
      <c r="AU74" s="397" t="s"/>
      <c r="AV74" s="397" t="s"/>
      <c r="AW74" s="397" t="s"/>
      <c r="AX74" s="397" t="s"/>
      <c r="AY74" s="397" t="s"/>
    </row>
    <row r="75" spans="1:51" customHeight="1">
      <c r="A75" s="397" t="s"/>
      <c r="B75" s="397" t="s"/>
      <c r="C75" s="397" t="s"/>
      <c r="D75" s="397" t="s"/>
      <c r="E75" s="397" t="s"/>
      <c r="F75" s="397" t="s"/>
      <c r="G75" s="397" t="s"/>
      <c r="H75" s="397" t="s"/>
      <c r="I75" s="603" t="s"/>
      <c r="J75" s="397" t="s"/>
      <c r="K75" s="397" t="s"/>
      <c r="L75" s="397" t="s"/>
      <c r="M75" s="397" t="s"/>
      <c r="N75" s="397" t="s"/>
      <c r="O75" s="397" t="s"/>
      <c r="P75" s="604" t="s"/>
      <c r="Q75" s="605" t="s"/>
      <c r="R75" s="397" t="s"/>
      <c r="S75" s="397" t="s"/>
      <c r="T75" s="397" t="s"/>
      <c r="U75" s="397" t="s"/>
      <c r="V75" s="397" t="s"/>
      <c r="W75" s="397" t="s"/>
      <c r="X75" s="397" t="s"/>
      <c r="Y75" s="397" t="s"/>
      <c r="Z75" s="397" t="s"/>
      <c r="AA75" s="397" t="s"/>
      <c r="AB75" s="397" t="s"/>
      <c r="AC75" s="397" t="s"/>
      <c r="AD75" s="397" t="s"/>
      <c r="AE75" s="397" t="s"/>
      <c r="AF75" s="397" t="s"/>
      <c r="AG75" s="603" t="s"/>
      <c r="AH75" s="397" t="s"/>
      <c r="AI75" s="397" t="s"/>
      <c r="AJ75" s="397" t="s"/>
      <c r="AK75" s="397" t="s"/>
      <c r="AL75" s="397" t="s"/>
      <c r="AM75" s="397" t="s"/>
      <c r="AN75" s="397" t="s"/>
      <c r="AO75" s="397" t="s"/>
      <c r="AP75" s="397" t="s"/>
      <c r="AQ75" s="397" t="s"/>
      <c r="AR75" s="397" t="s"/>
      <c r="AS75" s="397" t="s"/>
      <c r="AT75" s="397" t="s"/>
      <c r="AU75" s="397" t="s"/>
      <c r="AV75" s="397" t="s"/>
      <c r="AW75" s="397" t="s"/>
      <c r="AX75" s="397" t="s"/>
      <c r="AY75" s="397" t="s"/>
    </row>
    <row r="76" spans="1:51" customHeight="1">
      <c r="A76" s="397" t="s"/>
      <c r="B76" s="397" t="s"/>
      <c r="C76" s="397" t="s"/>
      <c r="D76" s="397" t="s"/>
      <c r="E76" s="397" t="s"/>
      <c r="F76" s="397" t="s"/>
      <c r="G76" s="397" t="s"/>
      <c r="H76" s="397" t="s"/>
      <c r="I76" s="603" t="s"/>
      <c r="J76" s="397" t="s"/>
      <c r="K76" s="397" t="s"/>
      <c r="L76" s="397" t="s"/>
      <c r="M76" s="397" t="s"/>
      <c r="N76" s="397" t="s"/>
      <c r="O76" s="397" t="s"/>
      <c r="P76" s="604" t="s"/>
      <c r="Q76" s="605" t="s"/>
      <c r="R76" s="397" t="s"/>
      <c r="S76" s="397" t="s"/>
      <c r="T76" s="397" t="s"/>
      <c r="U76" s="397" t="s"/>
      <c r="V76" s="397" t="s"/>
      <c r="W76" s="397" t="s"/>
      <c r="X76" s="397" t="s"/>
      <c r="Y76" s="397" t="s"/>
      <c r="Z76" s="397" t="s"/>
      <c r="AA76" s="397" t="s"/>
      <c r="AB76" s="397" t="s"/>
      <c r="AC76" s="397" t="s"/>
      <c r="AD76" s="397" t="s"/>
      <c r="AE76" s="397" t="s"/>
      <c r="AF76" s="397" t="s"/>
      <c r="AG76" s="603" t="s"/>
      <c r="AH76" s="397" t="s"/>
      <c r="AI76" s="397" t="s"/>
      <c r="AJ76" s="397" t="s"/>
      <c r="AK76" s="397" t="s"/>
      <c r="AL76" s="397" t="s"/>
      <c r="AM76" s="397" t="s"/>
      <c r="AN76" s="397" t="s"/>
      <c r="AO76" s="397" t="s"/>
      <c r="AP76" s="397" t="s"/>
      <c r="AQ76" s="397" t="s"/>
      <c r="AR76" s="397" t="s"/>
      <c r="AS76" s="397" t="s"/>
      <c r="AT76" s="397" t="s"/>
      <c r="AU76" s="397" t="s"/>
      <c r="AV76" s="397" t="s"/>
      <c r="AW76" s="397" t="s"/>
      <c r="AX76" s="397" t="s"/>
      <c r="AY76" s="397" t="s"/>
    </row>
    <row r="77" spans="1:51" customHeight="1">
      <c r="A77" s="397" t="s"/>
      <c r="B77" s="397" t="s"/>
      <c r="C77" s="397" t="s"/>
      <c r="D77" s="397" t="s"/>
      <c r="E77" s="397" t="s"/>
      <c r="F77" s="397" t="s"/>
      <c r="G77" s="397" t="s"/>
      <c r="H77" s="397" t="s"/>
      <c r="I77" s="603" t="s"/>
      <c r="J77" s="397" t="s"/>
      <c r="K77" s="397" t="s"/>
      <c r="L77" s="397" t="s"/>
      <c r="M77" s="397" t="s"/>
      <c r="N77" s="397" t="s"/>
      <c r="O77" s="397" t="s"/>
      <c r="P77" s="604" t="s"/>
      <c r="Q77" s="605" t="s"/>
      <c r="R77" s="397" t="s"/>
      <c r="S77" s="397" t="s"/>
      <c r="T77" s="397" t="s"/>
      <c r="U77" s="397" t="s"/>
      <c r="V77" s="397" t="s"/>
      <c r="W77" s="397" t="s"/>
      <c r="X77" s="397" t="s"/>
      <c r="Y77" s="397" t="s"/>
      <c r="Z77" s="397" t="s"/>
      <c r="AA77" s="397" t="s"/>
      <c r="AB77" s="397" t="s"/>
      <c r="AC77" s="397" t="s"/>
      <c r="AD77" s="397" t="s"/>
      <c r="AE77" s="397" t="s"/>
      <c r="AF77" s="397" t="s"/>
      <c r="AG77" s="603" t="s"/>
      <c r="AH77" s="397" t="s"/>
      <c r="AI77" s="397" t="s"/>
      <c r="AJ77" s="397" t="s"/>
      <c r="AK77" s="397" t="s"/>
      <c r="AL77" s="397" t="s"/>
      <c r="AM77" s="397" t="s"/>
      <c r="AN77" s="397" t="s"/>
      <c r="AO77" s="397" t="s"/>
      <c r="AP77" s="397" t="s"/>
      <c r="AQ77" s="397" t="s"/>
      <c r="AR77" s="397" t="s"/>
      <c r="AS77" s="397" t="s"/>
      <c r="AT77" s="397" t="s"/>
      <c r="AU77" s="397" t="s"/>
      <c r="AV77" s="397" t="s"/>
      <c r="AW77" s="397" t="s"/>
      <c r="AX77" s="397" t="s"/>
      <c r="AY77" s="397" t="s"/>
    </row>
    <row r="78" spans="1:51" customHeight="1">
      <c r="A78" s="397" t="s"/>
      <c r="B78" s="397" t="s"/>
      <c r="C78" s="397" t="s"/>
      <c r="D78" s="397" t="s"/>
      <c r="E78" s="397" t="s"/>
      <c r="F78" s="397" t="s"/>
      <c r="G78" s="397" t="s"/>
      <c r="H78" s="397" t="s"/>
      <c r="I78" s="603" t="s"/>
      <c r="J78" s="397" t="s"/>
      <c r="K78" s="397" t="s"/>
      <c r="L78" s="397" t="s"/>
      <c r="M78" s="397" t="s"/>
      <c r="N78" s="397" t="s"/>
      <c r="O78" s="397" t="s"/>
      <c r="P78" s="604" t="s"/>
      <c r="Q78" s="605" t="s"/>
      <c r="R78" s="397" t="s"/>
      <c r="S78" s="397" t="s"/>
      <c r="T78" s="397" t="s"/>
      <c r="U78" s="397" t="s"/>
      <c r="V78" s="397" t="s"/>
      <c r="W78" s="397" t="s"/>
      <c r="X78" s="397" t="s"/>
      <c r="Y78" s="397" t="s"/>
      <c r="Z78" s="397" t="s"/>
      <c r="AA78" s="397" t="s"/>
      <c r="AB78" s="397" t="s"/>
      <c r="AC78" s="397" t="s"/>
      <c r="AD78" s="397" t="s"/>
      <c r="AE78" s="397" t="s"/>
      <c r="AF78" s="397" t="s"/>
      <c r="AG78" s="603" t="s"/>
      <c r="AH78" s="397" t="s"/>
      <c r="AI78" s="397" t="s"/>
      <c r="AJ78" s="397" t="s"/>
      <c r="AK78" s="397" t="s"/>
      <c r="AL78" s="397" t="s"/>
      <c r="AM78" s="397" t="s"/>
      <c r="AN78" s="397" t="s"/>
      <c r="AO78" s="397" t="s"/>
      <c r="AP78" s="397" t="s"/>
      <c r="AQ78" s="397" t="s"/>
      <c r="AR78" s="397" t="s"/>
      <c r="AS78" s="397" t="s"/>
      <c r="AT78" s="397" t="s"/>
      <c r="AU78" s="397" t="s"/>
      <c r="AV78" s="397" t="s"/>
      <c r="AW78" s="397" t="s"/>
      <c r="AX78" s="397" t="s"/>
      <c r="AY78" s="397" t="s"/>
    </row>
    <row r="79" spans="1:51" customHeight="1">
      <c r="A79" s="397" t="s"/>
      <c r="B79" s="397" t="s"/>
      <c r="C79" s="397" t="s"/>
      <c r="D79" s="397" t="s"/>
      <c r="E79" s="397" t="s"/>
      <c r="F79" s="397" t="s"/>
      <c r="G79" s="397" t="s"/>
      <c r="H79" s="397" t="s"/>
      <c r="I79" s="603" t="s"/>
      <c r="J79" s="397" t="s"/>
      <c r="K79" s="397" t="s"/>
      <c r="L79" s="397" t="s"/>
      <c r="M79" s="397" t="s"/>
      <c r="N79" s="397" t="s"/>
      <c r="O79" s="397" t="s"/>
      <c r="P79" s="604" t="s"/>
      <c r="Q79" s="605" t="s"/>
      <c r="R79" s="397" t="s"/>
      <c r="S79" s="397" t="s"/>
      <c r="T79" s="397" t="s"/>
      <c r="U79" s="397" t="s"/>
      <c r="V79" s="397" t="s"/>
      <c r="W79" s="397" t="s"/>
      <c r="X79" s="397" t="s"/>
      <c r="Y79" s="397" t="s"/>
      <c r="Z79" s="397" t="s"/>
      <c r="AA79" s="397" t="s"/>
      <c r="AB79" s="397" t="s"/>
      <c r="AC79" s="397" t="s"/>
      <c r="AD79" s="397" t="s"/>
      <c r="AE79" s="397" t="s"/>
      <c r="AF79" s="397" t="s"/>
      <c r="AG79" s="603" t="s"/>
      <c r="AH79" s="397" t="s"/>
      <c r="AI79" s="397" t="s"/>
      <c r="AJ79" s="397" t="s"/>
      <c r="AK79" s="397" t="s"/>
      <c r="AL79" s="397" t="s"/>
      <c r="AM79" s="397" t="s"/>
      <c r="AN79" s="397" t="s"/>
      <c r="AO79" s="397" t="s"/>
      <c r="AP79" s="397" t="s"/>
      <c r="AQ79" s="397" t="s"/>
      <c r="AR79" s="397" t="s"/>
      <c r="AS79" s="397" t="s"/>
      <c r="AT79" s="397" t="s"/>
      <c r="AU79" s="397" t="s"/>
      <c r="AV79" s="397" t="s"/>
      <c r="AW79" s="397" t="s"/>
      <c r="AX79" s="397" t="s"/>
      <c r="AY79" s="397" t="s"/>
    </row>
    <row r="80" spans="1:51" customHeight="1">
      <c r="A80" s="397" t="s"/>
      <c r="B80" s="397" t="s"/>
      <c r="C80" s="397" t="s"/>
      <c r="D80" s="397" t="s"/>
      <c r="E80" s="397" t="s"/>
      <c r="F80" s="397" t="s"/>
      <c r="G80" s="397" t="s"/>
      <c r="H80" s="397" t="s"/>
      <c r="I80" s="603" t="s"/>
      <c r="J80" s="397" t="s"/>
      <c r="K80" s="397" t="s"/>
      <c r="L80" s="397" t="s"/>
      <c r="M80" s="397" t="s"/>
      <c r="N80" s="397" t="s"/>
      <c r="O80" s="397" t="s"/>
      <c r="P80" s="604" t="s"/>
      <c r="Q80" s="605" t="s"/>
      <c r="R80" s="397" t="s"/>
      <c r="S80" s="397" t="s"/>
      <c r="T80" s="397" t="s"/>
      <c r="U80" s="397" t="s"/>
      <c r="V80" s="397" t="s"/>
      <c r="W80" s="397" t="s"/>
      <c r="X80" s="397" t="s"/>
      <c r="Y80" s="397" t="s"/>
      <c r="Z80" s="397" t="s"/>
      <c r="AA80" s="397" t="s"/>
      <c r="AB80" s="397" t="s"/>
      <c r="AC80" s="397" t="s"/>
      <c r="AD80" s="397" t="s"/>
      <c r="AE80" s="397" t="s"/>
      <c r="AF80" s="397" t="s"/>
      <c r="AG80" s="603" t="s"/>
      <c r="AH80" s="397" t="s"/>
      <c r="AI80" s="397" t="s"/>
      <c r="AJ80" s="397" t="s"/>
      <c r="AK80" s="397" t="s"/>
      <c r="AL80" s="397" t="s"/>
      <c r="AM80" s="397" t="s"/>
      <c r="AN80" s="397" t="s"/>
      <c r="AO80" s="397" t="s"/>
      <c r="AP80" s="397" t="s"/>
      <c r="AQ80" s="397" t="s"/>
      <c r="AR80" s="397" t="s"/>
      <c r="AS80" s="397" t="s"/>
      <c r="AT80" s="397" t="s"/>
      <c r="AU80" s="397" t="s"/>
      <c r="AV80" s="397" t="s"/>
      <c r="AW80" s="397" t="s"/>
      <c r="AX80" s="397" t="s"/>
      <c r="AY80" s="397" t="s"/>
    </row>
    <row r="81" spans="1:51" customHeight="1">
      <c r="A81" s="397" t="s"/>
      <c r="B81" s="397" t="s"/>
      <c r="C81" s="397" t="s"/>
      <c r="D81" s="397" t="s"/>
      <c r="E81" s="397" t="s"/>
      <c r="F81" s="397" t="s"/>
      <c r="G81" s="397" t="s"/>
      <c r="H81" s="397" t="s"/>
      <c r="I81" s="603" t="s"/>
      <c r="J81" s="397" t="s"/>
      <c r="K81" s="397" t="s"/>
      <c r="L81" s="397" t="s"/>
      <c r="M81" s="397" t="s"/>
      <c r="N81" s="397" t="s"/>
      <c r="O81" s="397" t="s"/>
      <c r="P81" s="604" t="s"/>
      <c r="Q81" s="605" t="s"/>
      <c r="R81" s="397" t="s"/>
      <c r="S81" s="397" t="s"/>
      <c r="T81" s="397" t="s"/>
      <c r="U81" s="397" t="s"/>
      <c r="V81" s="397" t="s"/>
      <c r="W81" s="397" t="s"/>
      <c r="X81" s="397" t="s"/>
      <c r="Y81" s="397" t="s"/>
      <c r="Z81" s="397" t="s"/>
      <c r="AA81" s="397" t="s"/>
      <c r="AB81" s="397" t="s"/>
      <c r="AC81" s="397" t="s"/>
      <c r="AD81" s="397" t="s"/>
      <c r="AE81" s="397" t="s"/>
      <c r="AF81" s="397" t="s"/>
      <c r="AG81" s="603" t="s"/>
      <c r="AH81" s="397" t="s"/>
      <c r="AI81" s="397" t="s"/>
      <c r="AJ81" s="397" t="s"/>
      <c r="AK81" s="397" t="s"/>
      <c r="AL81" s="397" t="s"/>
      <c r="AM81" s="397" t="s"/>
      <c r="AN81" s="397" t="s"/>
      <c r="AO81" s="397" t="s"/>
      <c r="AP81" s="397" t="s"/>
      <c r="AQ81" s="397" t="s"/>
      <c r="AR81" s="397" t="s"/>
      <c r="AS81" s="397" t="s"/>
      <c r="AT81" s="397" t="s"/>
      <c r="AU81" s="397" t="s"/>
      <c r="AV81" s="397" t="s"/>
      <c r="AW81" s="397" t="s"/>
      <c r="AX81" s="397" t="s"/>
      <c r="AY81" s="397" t="s"/>
    </row>
    <row r="82" spans="1:51" customHeight="1">
      <c r="A82" s="397" t="s"/>
      <c r="B82" s="397" t="s"/>
      <c r="C82" s="397" t="s"/>
      <c r="D82" s="397" t="s"/>
      <c r="E82" s="397" t="s"/>
      <c r="F82" s="397" t="s"/>
      <c r="G82" s="397" t="s"/>
      <c r="H82" s="397" t="s"/>
      <c r="I82" s="603" t="s"/>
      <c r="J82" s="397" t="s"/>
      <c r="K82" s="397" t="s"/>
      <c r="L82" s="397" t="s"/>
      <c r="M82" s="397" t="s"/>
      <c r="N82" s="397" t="s"/>
      <c r="O82" s="397" t="s"/>
      <c r="P82" s="604" t="s"/>
      <c r="Q82" s="605" t="s"/>
      <c r="R82" s="397" t="s"/>
      <c r="S82" s="397" t="s"/>
      <c r="T82" s="397" t="s"/>
      <c r="U82" s="397" t="s"/>
      <c r="V82" s="397" t="s"/>
      <c r="W82" s="397" t="s"/>
      <c r="X82" s="397" t="s"/>
      <c r="Y82" s="397" t="s"/>
      <c r="Z82" s="397" t="s"/>
      <c r="AA82" s="397" t="s"/>
      <c r="AB82" s="397" t="s"/>
      <c r="AC82" s="397" t="s"/>
      <c r="AD82" s="397" t="s"/>
      <c r="AE82" s="397" t="s"/>
      <c r="AF82" s="397" t="s"/>
      <c r="AG82" s="603" t="s"/>
      <c r="AH82" s="397" t="s"/>
      <c r="AI82" s="397" t="s"/>
      <c r="AJ82" s="397" t="s"/>
      <c r="AK82" s="397" t="s"/>
      <c r="AL82" s="397" t="s"/>
      <c r="AM82" s="397" t="s"/>
      <c r="AN82" s="397" t="s"/>
      <c r="AO82" s="397" t="s"/>
      <c r="AP82" s="397" t="s"/>
      <c r="AQ82" s="397" t="s"/>
      <c r="AR82" s="397" t="s"/>
      <c r="AS82" s="397" t="s"/>
      <c r="AT82" s="397" t="s"/>
      <c r="AU82" s="397" t="s"/>
      <c r="AV82" s="397" t="s"/>
      <c r="AW82" s="397" t="s"/>
      <c r="AX82" s="397" t="s"/>
      <c r="AY82" s="397" t="s"/>
    </row>
  </sheetData>
  <mergeCells count="241">
    <mergeCell ref="B1:AU1"/>
    <mergeCell ref="B2:G2"/>
    <mergeCell ref="J2:O2"/>
    <mergeCell ref="R2:W2"/>
    <mergeCell ref="Z2:AE2"/>
    <mergeCell ref="AH2:AM2"/>
    <mergeCell ref="AP2:AU2"/>
    <mergeCell ref="B3:G3"/>
    <mergeCell ref="R3:W3"/>
    <mergeCell ref="AH3:AM3"/>
    <mergeCell ref="B8:G8"/>
    <mergeCell ref="R8:W8"/>
    <mergeCell ref="AH8:AM8"/>
    <mergeCell ref="B10:G10"/>
    <mergeCell ref="J10:O10"/>
    <mergeCell ref="R10:W10"/>
    <mergeCell ref="Z10:AE10"/>
    <mergeCell ref="AH10:AM10"/>
    <mergeCell ref="AP10:AU10"/>
    <mergeCell ref="B12:G12"/>
    <mergeCell ref="J12:O12"/>
    <mergeCell ref="R12:W12"/>
    <mergeCell ref="Z12:AE12"/>
    <mergeCell ref="AH12:AM12"/>
    <mergeCell ref="AP12:AU12"/>
    <mergeCell ref="B14:G14"/>
    <mergeCell ref="J14:O14"/>
    <mergeCell ref="R14:W14"/>
    <mergeCell ref="Z14:AE14"/>
    <mergeCell ref="AH14:AM14"/>
    <mergeCell ref="AP14:AU14"/>
    <mergeCell ref="B16:G16"/>
    <mergeCell ref="J16:O16"/>
    <mergeCell ref="R16:W16"/>
    <mergeCell ref="Z16:AE16"/>
    <mergeCell ref="AH16:AM16"/>
    <mergeCell ref="AP16:AU16"/>
    <mergeCell ref="B18:G18"/>
    <mergeCell ref="J18:O18"/>
    <mergeCell ref="R18:W18"/>
    <mergeCell ref="Z18:AE18"/>
    <mergeCell ref="AH18:AM18"/>
    <mergeCell ref="AP18:AU18"/>
    <mergeCell ref="B20:G20"/>
    <mergeCell ref="J20:O20"/>
    <mergeCell ref="R20:W20"/>
    <mergeCell ref="Z20:AE20"/>
    <mergeCell ref="AH20:AM20"/>
    <mergeCell ref="AP20:AU20"/>
    <mergeCell ref="B22:G22"/>
    <mergeCell ref="J22:O22"/>
    <mergeCell ref="R22:W22"/>
    <mergeCell ref="Z22:AE22"/>
    <mergeCell ref="AH22:AM22"/>
    <mergeCell ref="AP22:AU22"/>
    <mergeCell ref="B23:G23"/>
    <mergeCell ref="R23:W23"/>
    <mergeCell ref="AH23:AM23"/>
    <mergeCell ref="B28:G28"/>
    <mergeCell ref="R28:W28"/>
    <mergeCell ref="AH28:AM28"/>
    <mergeCell ref="B30:G30"/>
    <mergeCell ref="J30:O30"/>
    <mergeCell ref="R30:W30"/>
    <mergeCell ref="Z30:AE30"/>
    <mergeCell ref="AH30:AM30"/>
    <mergeCell ref="AP30:AU30"/>
    <mergeCell ref="B32:G32"/>
    <mergeCell ref="J32:O32"/>
    <mergeCell ref="R32:W32"/>
    <mergeCell ref="Z32:AE32"/>
    <mergeCell ref="AH32:AM32"/>
    <mergeCell ref="AP32:AU32"/>
    <mergeCell ref="B34:G34"/>
    <mergeCell ref="J34:O34"/>
    <mergeCell ref="R34:W34"/>
    <mergeCell ref="Z34:AE34"/>
    <mergeCell ref="AH34:AM34"/>
    <mergeCell ref="AP34:AU34"/>
    <mergeCell ref="B36:G36"/>
    <mergeCell ref="J36:O36"/>
    <mergeCell ref="R36:W36"/>
    <mergeCell ref="Z36:AE36"/>
    <mergeCell ref="AH36:AM36"/>
    <mergeCell ref="AP36:AU36"/>
    <mergeCell ref="B38:G38"/>
    <mergeCell ref="J38:O38"/>
    <mergeCell ref="R38:W38"/>
    <mergeCell ref="Z38:AE38"/>
    <mergeCell ref="AH38:AM38"/>
    <mergeCell ref="AP38:AU38"/>
    <mergeCell ref="B40:G40"/>
    <mergeCell ref="J40:O40"/>
    <mergeCell ref="R40:W40"/>
    <mergeCell ref="Z40:AE40"/>
    <mergeCell ref="AH40:AM40"/>
    <mergeCell ref="AP40:AU40"/>
    <mergeCell ref="R42:W42"/>
    <mergeCell ref="Z42:AE42"/>
    <mergeCell ref="R43:W43"/>
    <mergeCell ref="R48:W48"/>
    <mergeCell ref="R50:W50"/>
    <mergeCell ref="Z50:AE50"/>
    <mergeCell ref="R52:W52"/>
    <mergeCell ref="Z52:AE52"/>
    <mergeCell ref="R54:W54"/>
    <mergeCell ref="Z54:AE54"/>
    <mergeCell ref="R56:W56"/>
    <mergeCell ref="Z56:AE56"/>
    <mergeCell ref="R58:W58"/>
    <mergeCell ref="Z58:AE58"/>
    <mergeCell ref="R60:W60"/>
    <mergeCell ref="Z60:AE60"/>
    <mergeCell ref="K65:M65"/>
    <mergeCell ref="N65:P65"/>
    <mergeCell ref="R65:T65"/>
    <mergeCell ref="U65:W65"/>
    <mergeCell ref="F66:G66"/>
    <mergeCell ref="F67:G67"/>
    <mergeCell ref="F68:G68"/>
    <mergeCell ref="F69:G69"/>
    <mergeCell ref="F70:G70"/>
    <mergeCell ref="F71:G71"/>
    <mergeCell ref="F72:G7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I10:I11"/>
    <mergeCell ref="I12:I13"/>
    <mergeCell ref="I14:I15"/>
    <mergeCell ref="I16:I17"/>
    <mergeCell ref="I18:I19"/>
    <mergeCell ref="I20:I21"/>
    <mergeCell ref="I30:I31"/>
    <mergeCell ref="I32:I33"/>
    <mergeCell ref="I34:I35"/>
    <mergeCell ref="I36:I37"/>
    <mergeCell ref="I38:I39"/>
    <mergeCell ref="I40:I41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6:Q47"/>
    <mergeCell ref="Q48:Q49"/>
    <mergeCell ref="Q50:Q51"/>
    <mergeCell ref="Q52:Q53"/>
    <mergeCell ref="Q54:Q55"/>
    <mergeCell ref="Q56:Q57"/>
    <mergeCell ref="Q58:Q59"/>
    <mergeCell ref="Q60:Q61"/>
    <mergeCell ref="Y10:Y11"/>
    <mergeCell ref="Y12:Y13"/>
    <mergeCell ref="Y14:Y15"/>
    <mergeCell ref="Y16:Y17"/>
    <mergeCell ref="Y18:Y19"/>
    <mergeCell ref="Y20:Y21"/>
    <mergeCell ref="Y30:Y31"/>
    <mergeCell ref="Y32:Y33"/>
    <mergeCell ref="Y34:Y35"/>
    <mergeCell ref="Y36:Y37"/>
    <mergeCell ref="Y38:Y39"/>
    <mergeCell ref="Y40:Y41"/>
    <mergeCell ref="Y50:Y51"/>
    <mergeCell ref="Y52:Y53"/>
    <mergeCell ref="Y54:Y55"/>
    <mergeCell ref="Y56:Y57"/>
    <mergeCell ref="Y58:Y59"/>
    <mergeCell ref="Y60:Y61"/>
    <mergeCell ref="AG6:AG7"/>
    <mergeCell ref="AG8:AG9"/>
    <mergeCell ref="AG10:AG11"/>
    <mergeCell ref="AG12:AG13"/>
    <mergeCell ref="AG14:AG15"/>
    <mergeCell ref="AG16:AG17"/>
    <mergeCell ref="AG18:AG19"/>
    <mergeCell ref="AG20:AG21"/>
    <mergeCell ref="AG22:AG23"/>
    <mergeCell ref="AG24:AG25"/>
    <mergeCell ref="AG26:AG27"/>
    <mergeCell ref="AG28:AG29"/>
    <mergeCell ref="AG30:AG31"/>
    <mergeCell ref="AG32:AG33"/>
    <mergeCell ref="AG34:AG35"/>
    <mergeCell ref="AG36:AG37"/>
    <mergeCell ref="AG38:AG39"/>
    <mergeCell ref="AG40:AG41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0:AO31"/>
    <mergeCell ref="AO32:AO33"/>
    <mergeCell ref="AO34:AO35"/>
    <mergeCell ref="AO36:AO37"/>
    <mergeCell ref="AO38:AO39"/>
    <mergeCell ref="AO40:AO41"/>
    <mergeCell ref="Z3:AE9"/>
    <mergeCell ref="Z23:AE29"/>
    <mergeCell ref="J3:O9"/>
    <mergeCell ref="J23:O29"/>
    <mergeCell ref="Z43:AE49"/>
    <mergeCell ref="AP3:AU9"/>
    <mergeCell ref="AP23:AU29"/>
    <mergeCell ref="AV3:AY9"/>
  </mergeCells>
  <conditionalFormatting sqref="A26 A28 A30 A32 A34 A36 A38 A40">
    <cfRule type="expression" dxfId="0" priority="1">
      <formula>A26&gt;0.01</formula>
    </cfRule>
  </conditionalFormatting>
  <conditionalFormatting sqref="A26 A28 A30 A32 A34 A36 A38 A40">
    <cfRule type="expression" dxfId="5" priority="2">
      <formula>A26=0</formula>
    </cfRule>
  </conditionalFormatting>
  <conditionalFormatting sqref="A6 A8 A10 A12 A14 A16 A18 A20">
    <cfRule type="expression" dxfId="0" priority="3">
      <formula>A6&gt;0.01</formula>
    </cfRule>
  </conditionalFormatting>
  <conditionalFormatting sqref="A6 A8 A10 A12 A14 A16 A18 A20">
    <cfRule type="expression" dxfId="5" priority="4">
      <formula>A6=0</formula>
    </cfRule>
  </conditionalFormatting>
  <conditionalFormatting sqref="Q46:Q61">
    <cfRule type="expression" dxfId="0" priority="5">
      <formula>Q46&gt;0.01</formula>
    </cfRule>
  </conditionalFormatting>
  <conditionalFormatting sqref="Q46:Q61">
    <cfRule type="expression" dxfId="5" priority="6">
      <formula>Q46=0</formula>
    </cfRule>
  </conditionalFormatting>
  <conditionalFormatting sqref="Y10 Y12:Y21">
    <cfRule type="expression" dxfId="0" priority="7">
      <formula>Y10&gt;0.01</formula>
    </cfRule>
  </conditionalFormatting>
  <conditionalFormatting sqref="Y10 Y12:Y21">
    <cfRule type="expression" dxfId="5" priority="8">
      <formula>Y10=0</formula>
    </cfRule>
  </conditionalFormatting>
  <conditionalFormatting sqref="B1:AU6 B7:P7 R7:AF7 AH7:AU7 B8:AU9 B10:X10 Z10:AU10 B11:H11 J11:X11 Z11:AN11 AP11:AU11 B12:X12 Z12:AU21 B13:H13 J13:X13 B14:X14 B15:H15 J15:X15 B16:X16 B17:H17 J17:X17 B18:X18 B19:H19 J19:X19 B20:X20 B21:H21 J21:X21 B22:AU30 B31:H31 J31:AU31 B32:AU45 B46:P61 R46:AU61">
    <cfRule type="expression" dxfId="0" priority="9">
      <formula>B1&gt;0.01</formula>
    </cfRule>
  </conditionalFormatting>
  <conditionalFormatting sqref="B1:AU6 B7:P7 R7:AF7 AH7:AU7 B8:AU9 B10:X10 Z10:AU10 B11:H11 J11:X11 Z11:AN11 AP11:AU11 B12:X12 Z12:AU21 B13:H13 J13:X13 B14:X14 B15:H15 J15:X15 B16:X16 B17:H17 J17:X17 B18:X18 B19:H19 J19:X19 B20:X20 B21:H21 J21:X21 B22:AU30 B31:H31 J31:AU31 B32:AU45 B46:P61 R46:AU61">
    <cfRule type="expression" dxfId="5" priority="10">
      <formula>B1=0</formula>
    </cfRule>
  </conditionalFormatting>
  <pageMargins left="0.75" right="0.75" top="1" bottom="1" header="0.5" footer="0.5"/>
  <headerFooter/>
  <ignoredErrors>
    <ignoredError sqref="A1" evalError="1"/>
    <ignoredError sqref="B1" evalError="1"/>
    <ignoredError sqref="C1" evalError="1"/>
    <ignoredError sqref="D1" evalError="1"/>
    <ignoredError sqref="E1" evalError="1"/>
    <ignoredError sqref="F1" evalError="1"/>
    <ignoredError sqref="G1" evalError="1"/>
    <ignoredError sqref="H1" evalError="1"/>
    <ignoredError sqref="I1" evalError="1"/>
    <ignoredError sqref="J1" evalError="1"/>
    <ignoredError sqref="K1" evalError="1"/>
    <ignoredError sqref="L1" evalError="1"/>
    <ignoredError sqref="M1" evalError="1"/>
    <ignoredError sqref="N1" evalError="1"/>
    <ignoredError sqref="O1" evalError="1"/>
    <ignoredError sqref="P1" evalError="1"/>
    <ignoredError sqref="Q1" evalError="1"/>
    <ignoredError sqref="R1" evalError="1"/>
    <ignoredError sqref="S1" evalError="1"/>
    <ignoredError sqref="T1" evalError="1"/>
    <ignoredError sqref="U1" evalError="1"/>
    <ignoredError sqref="V1" evalError="1"/>
    <ignoredError sqref="W1" evalError="1"/>
    <ignoredError sqref="X1" evalError="1"/>
    <ignoredError sqref="Y1" evalError="1"/>
    <ignoredError sqref="Z1" evalError="1"/>
    <ignoredError sqref="AA1" evalError="1"/>
    <ignoredError sqref="AB1" evalError="1"/>
    <ignoredError sqref="AC1" evalError="1"/>
    <ignoredError sqref="AD1" evalError="1"/>
    <ignoredError sqref="AE1" evalError="1"/>
    <ignoredError sqref="AF1" evalError="1"/>
    <ignoredError sqref="AG1" evalError="1"/>
    <ignoredError sqref="AH1" evalError="1"/>
    <ignoredError sqref="AI1" evalError="1"/>
    <ignoredError sqref="AJ1" evalError="1"/>
    <ignoredError sqref="AK1" evalError="1"/>
    <ignoredError sqref="AL1" evalError="1"/>
    <ignoredError sqref="AM1" evalError="1"/>
    <ignoredError sqref="AN1" evalError="1"/>
    <ignoredError sqref="AO1" evalError="1"/>
    <ignoredError sqref="AP1" evalError="1"/>
    <ignoredError sqref="AQ1" evalError="1"/>
    <ignoredError sqref="AR1" evalError="1"/>
    <ignoredError sqref="AS1" evalError="1"/>
    <ignoredError sqref="AT1" evalError="1"/>
    <ignoredError sqref="AU1" evalError="1"/>
    <ignoredError sqref="AV1" evalError="1"/>
    <ignoredError sqref="AW1" evalError="1"/>
    <ignoredError sqref="AX1" evalError="1"/>
    <ignoredError sqref="AY1" evalError="1"/>
    <ignoredError sqref="A2" evalError="1"/>
    <ignoredError sqref="B2" evalError="1"/>
    <ignoredError sqref="C2" evalError="1"/>
    <ignoredError sqref="D2" evalError="1"/>
    <ignoredError sqref="E2" evalError="1"/>
    <ignoredError sqref="F2" evalError="1"/>
    <ignoredError sqref="G2" evalError="1"/>
    <ignoredError sqref="H2" evalError="1"/>
    <ignoredError sqref="I2" evalError="1"/>
    <ignoredError sqref="J2" evalError="1"/>
    <ignoredError sqref="K2" evalError="1"/>
    <ignoredError sqref="L2" evalError="1"/>
    <ignoredError sqref="M2" evalError="1"/>
    <ignoredError sqref="N2" evalError="1"/>
    <ignoredError sqref="O2" evalError="1"/>
    <ignoredError sqref="P2" evalError="1"/>
    <ignoredError sqref="Q2" evalError="1"/>
    <ignoredError sqref="R2" evalError="1"/>
    <ignoredError sqref="S2" evalError="1"/>
    <ignoredError sqref="T2" evalError="1"/>
    <ignoredError sqref="U2" evalError="1"/>
    <ignoredError sqref="V2" evalError="1"/>
    <ignoredError sqref="W2" evalError="1"/>
    <ignoredError sqref="X2" evalError="1"/>
    <ignoredError sqref="Y2" evalError="1"/>
    <ignoredError sqref="Z2" evalError="1"/>
    <ignoredError sqref="AA2" evalError="1"/>
    <ignoredError sqref="AB2" evalError="1"/>
    <ignoredError sqref="AC2" evalError="1"/>
    <ignoredError sqref="AD2" evalError="1"/>
    <ignoredError sqref="AE2" evalError="1"/>
    <ignoredError sqref="AF2" evalError="1"/>
    <ignoredError sqref="AG2" evalError="1"/>
    <ignoredError sqref="AH2" evalError="1"/>
    <ignoredError sqref="AI2" evalError="1"/>
    <ignoredError sqref="AJ2" evalError="1"/>
    <ignoredError sqref="AK2" evalError="1"/>
    <ignoredError sqref="AL2" evalError="1"/>
    <ignoredError sqref="AM2" evalError="1"/>
    <ignoredError sqref="AN2" evalError="1"/>
    <ignoredError sqref="AO2" evalError="1"/>
    <ignoredError sqref="AP2" evalError="1"/>
    <ignoredError sqref="AQ2" evalError="1"/>
    <ignoredError sqref="AR2" evalError="1"/>
    <ignoredError sqref="AS2" evalError="1"/>
    <ignoredError sqref="AT2" evalError="1"/>
    <ignoredError sqref="AU2" evalError="1"/>
    <ignoredError sqref="AV2" evalError="1"/>
    <ignoredError sqref="AW2" evalError="1"/>
    <ignoredError sqref="AX2" evalError="1"/>
    <ignoredError sqref="AY2" evalError="1"/>
    <ignoredError sqref="A3" evalError="1"/>
    <ignoredError sqref="B3" evalError="1"/>
    <ignoredError sqref="C3" evalError="1"/>
    <ignoredError sqref="D3" evalError="1"/>
    <ignoredError sqref="E3" evalError="1"/>
    <ignoredError sqref="F3" evalError="1"/>
    <ignoredError sqref="G3" evalError="1"/>
    <ignoredError sqref="H3" evalError="1"/>
    <ignoredError sqref="I3" evalError="1"/>
    <ignoredError sqref="J3" evalError="1"/>
    <ignoredError sqref="K3" evalError="1"/>
    <ignoredError sqref="L3" evalError="1"/>
    <ignoredError sqref="M3" evalError="1"/>
    <ignoredError sqref="N3" evalError="1"/>
    <ignoredError sqref="O3" evalError="1"/>
    <ignoredError sqref="P3" evalError="1"/>
    <ignoredError sqref="Q3" evalError="1"/>
    <ignoredError sqref="R3" evalError="1"/>
    <ignoredError sqref="S3" evalError="1"/>
    <ignoredError sqref="T3" evalError="1"/>
    <ignoredError sqref="U3" evalError="1"/>
    <ignoredError sqref="V3" evalError="1"/>
    <ignoredError sqref="W3" evalError="1"/>
    <ignoredError sqref="X3" evalError="1"/>
    <ignoredError sqref="Y3" evalError="1"/>
    <ignoredError sqref="AF3" evalError="1"/>
    <ignoredError sqref="AG3" evalError="1"/>
    <ignoredError sqref="AH3" evalError="1"/>
    <ignoredError sqref="AI3" evalError="1"/>
    <ignoredError sqref="AJ3" evalError="1"/>
    <ignoredError sqref="AK3" evalError="1"/>
    <ignoredError sqref="AL3" evalError="1"/>
    <ignoredError sqref="AM3" evalError="1"/>
    <ignoredError sqref="AN3" evalError="1"/>
    <ignoredError sqref="AO3" evalError="1"/>
    <ignoredError sqref="AP3" evalError="1"/>
    <ignoredError sqref="AQ3" evalError="1"/>
    <ignoredError sqref="AR3" evalError="1"/>
    <ignoredError sqref="AS3" evalError="1"/>
    <ignoredError sqref="AT3" evalError="1"/>
    <ignoredError sqref="AU3" evalError="1"/>
    <ignoredError sqref="AV3" evalError="1"/>
    <ignoredError sqref="B4" evalError="1"/>
    <ignoredError sqref="C4" evalError="1"/>
    <ignoredError sqref="D4" evalError="1"/>
    <ignoredError sqref="E4" evalError="1"/>
    <ignoredError sqref="F4" evalError="1"/>
    <ignoredError sqref="G4" evalError="1"/>
    <ignoredError sqref="H4" evalError="1"/>
    <ignoredError sqref="I4" evalError="1"/>
    <ignoredError sqref="J4" evalError="1"/>
    <ignoredError sqref="K4" evalError="1"/>
    <ignoredError sqref="L4" evalError="1"/>
    <ignoredError sqref="M4" evalError="1"/>
    <ignoredError sqref="N4" evalError="1"/>
    <ignoredError sqref="O4" evalError="1"/>
    <ignoredError sqref="P4" evalError="1"/>
    <ignoredError sqref="Q4" evalError="1"/>
    <ignoredError sqref="R4" evalError="1"/>
    <ignoredError sqref="S4" evalError="1"/>
    <ignoredError sqref="T4" evalError="1"/>
    <ignoredError sqref="U4" evalError="1"/>
    <ignoredError sqref="V4" evalError="1"/>
    <ignoredError sqref="W4" evalError="1"/>
    <ignoredError sqref="X4" evalError="1"/>
    <ignoredError sqref="Y4" evalError="1"/>
    <ignoredError sqref="AF4" evalError="1"/>
    <ignoredError sqref="AG4" evalError="1"/>
    <ignoredError sqref="AH4" evalError="1"/>
    <ignoredError sqref="AI4" evalError="1"/>
    <ignoredError sqref="AJ4" evalError="1"/>
    <ignoredError sqref="AK4" evalError="1"/>
    <ignoredError sqref="AL4" evalError="1"/>
    <ignoredError sqref="AM4" evalError="1"/>
    <ignoredError sqref="AN4" evalError="1"/>
    <ignoredError sqref="AO4" evalError="1"/>
    <ignoredError sqref="AP4" evalError="1"/>
    <ignoredError sqref="AQ4" evalError="1"/>
    <ignoredError sqref="AR4" evalError="1"/>
    <ignoredError sqref="AS4" evalError="1"/>
    <ignoredError sqref="AT4" evalError="1"/>
    <ignoredError sqref="AU4" evalError="1"/>
    <ignoredError sqref="A5" evalError="1"/>
    <ignoredError sqref="B5" evalError="1"/>
    <ignoredError sqref="C5" evalError="1"/>
    <ignoredError sqref="D5" evalError="1"/>
    <ignoredError sqref="E5" evalError="1"/>
    <ignoredError sqref="F5" evalError="1"/>
    <ignoredError sqref="G5" evalError="1"/>
    <ignoredError sqref="H5" evalError="1"/>
    <ignoredError sqref="I5" evalError="1"/>
    <ignoredError sqref="J5" evalError="1"/>
    <ignoredError sqref="K5" evalError="1"/>
    <ignoredError sqref="L5" evalError="1"/>
    <ignoredError sqref="M5" evalError="1"/>
    <ignoredError sqref="N5" evalError="1"/>
    <ignoredError sqref="O5" evalError="1"/>
    <ignoredError sqref="P5" evalError="1"/>
    <ignoredError sqref="Q5" evalError="1"/>
    <ignoredError sqref="R5" evalError="1"/>
    <ignoredError sqref="S5" evalError="1"/>
    <ignoredError sqref="T5" evalError="1"/>
    <ignoredError sqref="U5" evalError="1"/>
    <ignoredError sqref="V5" evalError="1"/>
    <ignoredError sqref="W5" evalError="1"/>
    <ignoredError sqref="X5" evalError="1"/>
    <ignoredError sqref="Y5" evalError="1"/>
    <ignoredError sqref="AF5" evalError="1"/>
    <ignoredError sqref="AG5" evalError="1"/>
    <ignoredError sqref="AH5" evalError="1"/>
    <ignoredError sqref="AI5" evalError="1"/>
    <ignoredError sqref="AJ5" evalError="1"/>
    <ignoredError sqref="AK5" evalError="1"/>
    <ignoredError sqref="AL5" evalError="1"/>
    <ignoredError sqref="AM5" evalError="1"/>
    <ignoredError sqref="AN5" evalError="1"/>
    <ignoredError sqref="AO5" evalError="1"/>
    <ignoredError sqref="AP5" evalError="1"/>
    <ignoredError sqref="AQ5" evalError="1"/>
    <ignoredError sqref="AR5" evalError="1"/>
    <ignoredError sqref="AS5" evalError="1"/>
    <ignoredError sqref="AT5" evalError="1"/>
    <ignoredError sqref="AU5" evalError="1"/>
    <ignoredError sqref="B6" evalError="1"/>
    <ignoredError sqref="C6" evalError="1"/>
    <ignoredError sqref="D6" evalError="1"/>
    <ignoredError sqref="E6" evalError="1"/>
    <ignoredError sqref="F6" evalError="1"/>
    <ignoredError sqref="G6" evalError="1"/>
    <ignoredError sqref="H6" evalError="1"/>
    <ignoredError sqref="I6" evalError="1"/>
    <ignoredError sqref="J6" evalError="1"/>
    <ignoredError sqref="K6" evalError="1"/>
    <ignoredError sqref="L6" evalError="1"/>
    <ignoredError sqref="M6" evalError="1"/>
    <ignoredError sqref="N6" evalError="1"/>
    <ignoredError sqref="O6" evalError="1"/>
    <ignoredError sqref="P6" evalError="1"/>
    <ignoredError sqref="R6" evalError="1"/>
    <ignoredError sqref="S6" evalError="1"/>
    <ignoredError sqref="T6" evalError="1"/>
    <ignoredError sqref="U6" evalError="1"/>
    <ignoredError sqref="V6" evalError="1"/>
    <ignoredError sqref="W6" evalError="1"/>
    <ignoredError sqref="X6" evalError="1"/>
    <ignoredError sqref="Y6" evalError="1"/>
    <ignoredError sqref="AF6" evalError="1"/>
    <ignoredError sqref="B7" evalError="1"/>
    <ignoredError sqref="C7" evalError="1"/>
    <ignoredError sqref="D7" evalError="1"/>
    <ignoredError sqref="E7" evalError="1"/>
    <ignoredError sqref="F7" evalError="1"/>
    <ignoredError sqref="G7" evalError="1"/>
    <ignoredError sqref="H7" evalError="1"/>
    <ignoredError sqref="I7" evalError="1"/>
    <ignoredError sqref="J7" evalError="1"/>
    <ignoredError sqref="K7" evalError="1"/>
    <ignoredError sqref="L7" evalError="1"/>
    <ignoredError sqref="M7" evalError="1"/>
    <ignoredError sqref="N7" evalError="1"/>
    <ignoredError sqref="O7" evalError="1"/>
    <ignoredError sqref="P7" evalError="1"/>
    <ignoredError sqref="Q7" evalError="1"/>
    <ignoredError sqref="R7" evalError="1"/>
    <ignoredError sqref="S7" evalError="1"/>
    <ignoredError sqref="T7" evalError="1"/>
    <ignoredError sqref="U7" evalError="1"/>
    <ignoredError sqref="V7" evalError="1"/>
    <ignoredError sqref="W7" evalError="1"/>
    <ignoredError sqref="X7" evalError="1"/>
    <ignoredError sqref="Y7" evalError="1"/>
    <ignoredError sqref="AF7" evalError="1"/>
    <ignoredError sqref="AG7" evalError="1" unlockedFormula="1"/>
    <ignoredError sqref="AH7" evalError="1"/>
    <ignoredError sqref="AI7" evalError="1"/>
    <ignoredError sqref="AJ7" evalError="1"/>
    <ignoredError sqref="AK7" evalError="1"/>
    <ignoredError sqref="AL7" evalError="1"/>
    <ignoredError sqref="AM7" evalError="1"/>
    <ignoredError sqref="AN7" evalError="1"/>
    <ignoredError sqref="AO7" evalError="1"/>
    <ignoredError sqref="AP7" evalError="1"/>
    <ignoredError sqref="AQ7" evalError="1"/>
    <ignoredError sqref="AR7" evalError="1"/>
    <ignoredError sqref="AS7" evalError="1"/>
    <ignoredError sqref="AT7" evalError="1"/>
    <ignoredError sqref="AU7" evalError="1"/>
    <ignoredError sqref="B8" evalError="1"/>
    <ignoredError sqref="C8" evalError="1"/>
    <ignoredError sqref="D8" evalError="1"/>
    <ignoredError sqref="E8" evalError="1"/>
    <ignoredError sqref="F8" evalError="1"/>
    <ignoredError sqref="G8" evalError="1"/>
    <ignoredError sqref="H8" evalError="1"/>
    <ignoredError sqref="I8" evalError="1"/>
    <ignoredError sqref="J8" evalError="1"/>
    <ignoredError sqref="K8" evalError="1"/>
    <ignoredError sqref="L8" evalError="1"/>
    <ignoredError sqref="M8" evalError="1"/>
    <ignoredError sqref="N8" evalError="1"/>
    <ignoredError sqref="O8" evalError="1"/>
    <ignoredError sqref="P8" evalError="1"/>
    <ignoredError sqref="R8" evalError="1"/>
    <ignoredError sqref="S8" evalError="1"/>
    <ignoredError sqref="T8" evalError="1"/>
    <ignoredError sqref="U8" evalError="1"/>
    <ignoredError sqref="V8" evalError="1"/>
    <ignoredError sqref="W8" evalError="1"/>
    <ignoredError sqref="X8" evalError="1"/>
    <ignoredError sqref="Y8" evalError="1"/>
    <ignoredError sqref="AF8" evalError="1"/>
    <ignoredError sqref="AH8" evalError="1"/>
    <ignoredError sqref="AI8" evalError="1"/>
    <ignoredError sqref="AJ8" evalError="1"/>
    <ignoredError sqref="AK8" evalError="1"/>
    <ignoredError sqref="AL8" evalError="1"/>
    <ignoredError sqref="AM8" evalError="1"/>
    <ignoredError sqref="AN8" evalError="1"/>
    <ignoredError sqref="AO8" evalError="1"/>
    <ignoredError sqref="AP8" evalError="1"/>
    <ignoredError sqref="AQ8" evalError="1"/>
    <ignoredError sqref="AR8" evalError="1"/>
    <ignoredError sqref="AS8" evalError="1"/>
    <ignoredError sqref="AT8" evalError="1"/>
    <ignoredError sqref="AU8" evalError="1"/>
    <ignoredError sqref="B9" evalError="1"/>
    <ignoredError sqref="C9" evalError="1"/>
    <ignoredError sqref="D9" evalError="1"/>
    <ignoredError sqref="E9" evalError="1"/>
    <ignoredError sqref="F9" evalError="1"/>
    <ignoredError sqref="G9" evalError="1"/>
    <ignoredError sqref="H9" evalError="1"/>
    <ignoredError sqref="I9" evalError="1"/>
    <ignoredError sqref="J9" evalError="1"/>
    <ignoredError sqref="K9" evalError="1"/>
    <ignoredError sqref="L9" evalError="1"/>
    <ignoredError sqref="M9" evalError="1"/>
    <ignoredError sqref="N9" evalError="1"/>
    <ignoredError sqref="O9" evalError="1"/>
    <ignoredError sqref="P9" evalError="1"/>
    <ignoredError sqref="Q9" evalError="1"/>
    <ignoredError sqref="R9" evalError="1"/>
    <ignoredError sqref="S9" evalError="1"/>
    <ignoredError sqref="T9" evalError="1"/>
    <ignoredError sqref="U9" evalError="1"/>
    <ignoredError sqref="V9" evalError="1"/>
    <ignoredError sqref="W9" evalError="1"/>
    <ignoredError sqref="X9" evalError="1"/>
    <ignoredError sqref="Y9" evalError="1"/>
    <ignoredError sqref="AF9" evalError="1"/>
    <ignoredError sqref="AG9" evalError="1" unlockedFormula="1"/>
    <ignoredError sqref="AH9" evalError="1"/>
    <ignoredError sqref="AI9" evalError="1"/>
    <ignoredError sqref="AJ9" evalError="1"/>
    <ignoredError sqref="AK9" evalError="1"/>
    <ignoredError sqref="AL9" evalError="1"/>
    <ignoredError sqref="AM9" evalError="1"/>
    <ignoredError sqref="AN9" evalError="1"/>
    <ignoredError sqref="AO9" evalError="1"/>
    <ignoredError sqref="AP9" evalError="1"/>
    <ignoredError sqref="AQ9" evalError="1"/>
    <ignoredError sqref="AR9" evalError="1"/>
    <ignoredError sqref="AS9" evalError="1"/>
    <ignoredError sqref="AT9" evalError="1"/>
    <ignoredError sqref="AU9" evalError="1"/>
    <ignoredError sqref="B10" evalError="1"/>
    <ignoredError sqref="C10" evalError="1"/>
    <ignoredError sqref="D10" evalError="1"/>
    <ignoredError sqref="E10" evalError="1"/>
    <ignoredError sqref="F10" evalError="1"/>
    <ignoredError sqref="G10" evalError="1"/>
    <ignoredError sqref="H10" evalError="1"/>
    <ignoredError sqref="J10" evalError="1"/>
    <ignoredError sqref="K10" evalError="1"/>
    <ignoredError sqref="L10" evalError="1"/>
    <ignoredError sqref="M10" evalError="1"/>
    <ignoredError sqref="N10" evalError="1"/>
    <ignoredError sqref="O10" evalError="1"/>
    <ignoredError sqref="P10" evalError="1"/>
    <ignoredError sqref="R10" evalError="1"/>
    <ignoredError sqref="S10" evalError="1"/>
    <ignoredError sqref="T10" evalError="1"/>
    <ignoredError sqref="U10" evalError="1"/>
    <ignoredError sqref="V10" evalError="1"/>
    <ignoredError sqref="W10" evalError="1"/>
    <ignoredError sqref="X10" evalError="1"/>
    <ignoredError sqref="Z10" evalError="1"/>
    <ignoredError sqref="AA10" evalError="1"/>
    <ignoredError sqref="AB10" evalError="1"/>
    <ignoredError sqref="AC10" evalError="1"/>
    <ignoredError sqref="AD10" evalError="1"/>
    <ignoredError sqref="AE10" evalError="1"/>
    <ignoredError sqref="AF10" evalError="1"/>
    <ignoredError sqref="AH10" evalError="1"/>
    <ignoredError sqref="AI10" evalError="1"/>
    <ignoredError sqref="AJ10" evalError="1"/>
    <ignoredError sqref="AK10" evalError="1"/>
    <ignoredError sqref="AL10" evalError="1"/>
    <ignoredError sqref="AM10" evalError="1"/>
    <ignoredError sqref="AN10" evalError="1"/>
    <ignoredError sqref="AP10" evalError="1"/>
    <ignoredError sqref="AQ10" evalError="1"/>
    <ignoredError sqref="AR10" evalError="1"/>
    <ignoredError sqref="AS10" evalError="1"/>
    <ignoredError sqref="AT10" evalError="1"/>
    <ignoredError sqref="AU10" evalError="1"/>
    <ignoredError sqref="AV10" evalError="1"/>
    <ignoredError sqref="AW10" evalError="1"/>
    <ignoredError sqref="AX10" evalError="1"/>
    <ignoredError sqref="AY10" evalError="1"/>
    <ignoredError sqref="B11" evalError="1"/>
    <ignoredError sqref="C11" evalError="1"/>
    <ignoredError sqref="D11" evalError="1"/>
    <ignoredError sqref="E11" evalError="1"/>
    <ignoredError sqref="F11" evalError="1"/>
    <ignoredError sqref="G11" evalError="1"/>
    <ignoredError sqref="H11" evalError="1"/>
    <ignoredError sqref="I11" evalError="1"/>
    <ignoredError sqref="J11" evalError="1"/>
    <ignoredError sqref="K11" evalError="1"/>
    <ignoredError sqref="L11" evalError="1"/>
    <ignoredError sqref="M11" evalError="1"/>
    <ignoredError sqref="N11" evalError="1"/>
    <ignoredError sqref="O11" evalError="1"/>
    <ignoredError sqref="P11" evalError="1"/>
    <ignoredError sqref="Q11" evalError="1"/>
    <ignoredError sqref="R11" evalError="1"/>
    <ignoredError sqref="S11" evalError="1"/>
    <ignoredError sqref="T11" evalError="1"/>
    <ignoredError sqref="U11" evalError="1"/>
    <ignoredError sqref="V11" evalError="1"/>
    <ignoredError sqref="W11" evalError="1"/>
    <ignoredError sqref="X11" evalError="1"/>
    <ignoredError sqref="Y11" evalError="1"/>
    <ignoredError sqref="Z11" evalError="1"/>
    <ignoredError sqref="AA11" evalError="1"/>
    <ignoredError sqref="AB11" evalError="1"/>
    <ignoredError sqref="AC11" evalError="1"/>
    <ignoredError sqref="AD11" evalError="1"/>
    <ignoredError sqref="AE11" evalError="1"/>
    <ignoredError sqref="AF11" evalError="1"/>
    <ignoredError sqref="AG11" evalError="1" unlockedFormula="1"/>
    <ignoredError sqref="AH11" evalError="1"/>
    <ignoredError sqref="AI11" evalError="1"/>
    <ignoredError sqref="AJ11" evalError="1"/>
    <ignoredError sqref="AK11" evalError="1"/>
    <ignoredError sqref="AL11" evalError="1"/>
    <ignoredError sqref="AM11" evalError="1"/>
    <ignoredError sqref="AN11" evalError="1"/>
    <ignoredError sqref="AO11" evalError="1"/>
    <ignoredError sqref="AP11" evalError="1"/>
    <ignoredError sqref="AQ11" evalError="1"/>
    <ignoredError sqref="AR11" evalError="1"/>
    <ignoredError sqref="AS11" evalError="1"/>
    <ignoredError sqref="AT11" evalError="1"/>
    <ignoredError sqref="AU11" evalError="1"/>
    <ignoredError sqref="AV11" evalError="1"/>
    <ignoredError sqref="AW11" evalError="1"/>
    <ignoredError sqref="AX11" evalError="1"/>
    <ignoredError sqref="AY11" evalError="1"/>
    <ignoredError sqref="B12" evalError="1"/>
    <ignoredError sqref="C12" evalError="1"/>
    <ignoredError sqref="D12" evalError="1"/>
    <ignoredError sqref="E12" evalError="1"/>
    <ignoredError sqref="F12" evalError="1"/>
    <ignoredError sqref="G12" evalError="1"/>
    <ignoredError sqref="H12" evalError="1"/>
    <ignoredError sqref="J12" evalError="1"/>
    <ignoredError sqref="K12" evalError="1"/>
    <ignoredError sqref="L12" evalError="1"/>
    <ignoredError sqref="M12" evalError="1"/>
    <ignoredError sqref="N12" evalError="1"/>
    <ignoredError sqref="O12" evalError="1"/>
    <ignoredError sqref="P12" evalError="1"/>
    <ignoredError sqref="R12" evalError="1"/>
    <ignoredError sqref="S12" evalError="1"/>
    <ignoredError sqref="T12" evalError="1"/>
    <ignoredError sqref="U12" evalError="1"/>
    <ignoredError sqref="V12" evalError="1"/>
    <ignoredError sqref="W12" evalError="1"/>
    <ignoredError sqref="X12" evalError="1"/>
    <ignoredError sqref="Z12" evalError="1"/>
    <ignoredError sqref="AA12" evalError="1"/>
    <ignoredError sqref="AB12" evalError="1"/>
    <ignoredError sqref="AC12" evalError="1"/>
    <ignoredError sqref="AD12" evalError="1"/>
    <ignoredError sqref="AE12" evalError="1"/>
    <ignoredError sqref="AF12" evalError="1"/>
    <ignoredError sqref="AH12" evalError="1"/>
    <ignoredError sqref="AI12" evalError="1"/>
    <ignoredError sqref="AJ12" evalError="1"/>
    <ignoredError sqref="AK12" evalError="1"/>
    <ignoredError sqref="AL12" evalError="1"/>
    <ignoredError sqref="AM12" evalError="1"/>
    <ignoredError sqref="AN12" evalError="1"/>
    <ignoredError sqref="AP12" evalError="1"/>
    <ignoredError sqref="AQ12" evalError="1"/>
    <ignoredError sqref="AR12" evalError="1"/>
    <ignoredError sqref="AS12" evalError="1"/>
    <ignoredError sqref="AT12" evalError="1"/>
    <ignoredError sqref="AU12" evalError="1"/>
    <ignoredError sqref="AV12" evalError="1"/>
    <ignoredError sqref="AW12" evalError="1"/>
    <ignoredError sqref="AX12" evalError="1"/>
    <ignoredError sqref="AY12" evalError="1"/>
    <ignoredError sqref="B13" evalError="1"/>
    <ignoredError sqref="C13" evalError="1"/>
    <ignoredError sqref="D13" evalError="1"/>
    <ignoredError sqref="E13" evalError="1"/>
    <ignoredError sqref="F13" evalError="1"/>
    <ignoredError sqref="G13" evalError="1"/>
    <ignoredError sqref="H13" evalError="1"/>
    <ignoredError sqref="I13" evalError="1"/>
    <ignoredError sqref="J13" evalError="1"/>
    <ignoredError sqref="K13" evalError="1"/>
    <ignoredError sqref="L13" evalError="1"/>
    <ignoredError sqref="M13" evalError="1"/>
    <ignoredError sqref="N13" evalError="1"/>
    <ignoredError sqref="O13" evalError="1"/>
    <ignoredError sqref="P13" evalError="1"/>
    <ignoredError sqref="Q13" evalError="1"/>
    <ignoredError sqref="R13" evalError="1"/>
    <ignoredError sqref="S13" evalError="1"/>
    <ignoredError sqref="T13" evalError="1"/>
    <ignoredError sqref="U13" evalError="1"/>
    <ignoredError sqref="V13" evalError="1"/>
    <ignoredError sqref="W13" evalError="1"/>
    <ignoredError sqref="X13" evalError="1"/>
    <ignoredError sqref="Y13" evalError="1"/>
    <ignoredError sqref="Z13" evalError="1"/>
    <ignoredError sqref="AA13" evalError="1"/>
    <ignoredError sqref="AB13" evalError="1"/>
    <ignoredError sqref="AC13" evalError="1"/>
    <ignoredError sqref="AD13" evalError="1"/>
    <ignoredError sqref="AE13" evalError="1"/>
    <ignoredError sqref="AF13" evalError="1"/>
    <ignoredError sqref="AG13" evalError="1" unlockedFormula="1"/>
    <ignoredError sqref="AH13" evalError="1"/>
    <ignoredError sqref="AI13" evalError="1"/>
    <ignoredError sqref="AJ13" evalError="1"/>
    <ignoredError sqref="AK13" evalError="1"/>
    <ignoredError sqref="AL13" evalError="1"/>
    <ignoredError sqref="AM13" evalError="1"/>
    <ignoredError sqref="AN13" evalError="1"/>
    <ignoredError sqref="AO13" evalError="1"/>
    <ignoredError sqref="AP13" evalError="1"/>
    <ignoredError sqref="AQ13" evalError="1"/>
    <ignoredError sqref="AR13" evalError="1"/>
    <ignoredError sqref="AS13" evalError="1"/>
    <ignoredError sqref="AT13" evalError="1"/>
    <ignoredError sqref="AU13" evalError="1"/>
    <ignoredError sqref="AV13" evalError="1"/>
    <ignoredError sqref="AW13" evalError="1"/>
    <ignoredError sqref="AX13" evalError="1"/>
    <ignoredError sqref="AY13" evalError="1"/>
    <ignoredError sqref="B14" evalError="1"/>
    <ignoredError sqref="C14" evalError="1"/>
    <ignoredError sqref="D14" evalError="1"/>
    <ignoredError sqref="E14" evalError="1"/>
    <ignoredError sqref="F14" evalError="1"/>
    <ignoredError sqref="G14" evalError="1"/>
    <ignoredError sqref="H14" evalError="1"/>
    <ignoredError sqref="J14" evalError="1"/>
    <ignoredError sqref="K14" evalError="1"/>
    <ignoredError sqref="L14" evalError="1"/>
    <ignoredError sqref="M14" evalError="1"/>
    <ignoredError sqref="N14" evalError="1"/>
    <ignoredError sqref="O14" evalError="1"/>
    <ignoredError sqref="P14" evalError="1"/>
    <ignoredError sqref="R14" evalError="1"/>
    <ignoredError sqref="S14" evalError="1"/>
    <ignoredError sqref="T14" evalError="1"/>
    <ignoredError sqref="U14" evalError="1"/>
    <ignoredError sqref="V14" evalError="1"/>
    <ignoredError sqref="W14" evalError="1"/>
    <ignoredError sqref="X14" evalError="1"/>
    <ignoredError sqref="Z14" evalError="1"/>
    <ignoredError sqref="AA14" evalError="1"/>
    <ignoredError sqref="AB14" evalError="1"/>
    <ignoredError sqref="AC14" evalError="1"/>
    <ignoredError sqref="AD14" evalError="1"/>
    <ignoredError sqref="AE14" evalError="1"/>
    <ignoredError sqref="AF14" evalError="1"/>
    <ignoredError sqref="AH14" evalError="1"/>
    <ignoredError sqref="AI14" evalError="1"/>
    <ignoredError sqref="AJ14" evalError="1"/>
    <ignoredError sqref="AK14" evalError="1"/>
    <ignoredError sqref="AL14" evalError="1"/>
    <ignoredError sqref="AM14" evalError="1"/>
    <ignoredError sqref="AN14" evalError="1"/>
    <ignoredError sqref="AP14" evalError="1"/>
    <ignoredError sqref="AQ14" evalError="1"/>
    <ignoredError sqref="AR14" evalError="1"/>
    <ignoredError sqref="AS14" evalError="1"/>
    <ignoredError sqref="AT14" evalError="1"/>
    <ignoredError sqref="AU14" evalError="1"/>
    <ignoredError sqref="AV14" evalError="1"/>
    <ignoredError sqref="AW14" evalError="1"/>
    <ignoredError sqref="AX14" evalError="1"/>
    <ignoredError sqref="AY14" evalError="1"/>
    <ignoredError sqref="B15" evalError="1"/>
    <ignoredError sqref="C15" evalError="1"/>
    <ignoredError sqref="D15" evalError="1"/>
    <ignoredError sqref="E15" evalError="1"/>
    <ignoredError sqref="F15" evalError="1"/>
    <ignoredError sqref="G15" evalError="1"/>
    <ignoredError sqref="H15" evalError="1"/>
    <ignoredError sqref="I15" evalError="1"/>
    <ignoredError sqref="J15" evalError="1"/>
    <ignoredError sqref="K15" evalError="1"/>
    <ignoredError sqref="L15" evalError="1"/>
    <ignoredError sqref="M15" evalError="1"/>
    <ignoredError sqref="N15" evalError="1"/>
    <ignoredError sqref="O15" evalError="1"/>
    <ignoredError sqref="P15" evalError="1"/>
    <ignoredError sqref="Q15" evalError="1"/>
    <ignoredError sqref="R15" evalError="1"/>
    <ignoredError sqref="S15" evalError="1"/>
    <ignoredError sqref="T15" evalError="1"/>
    <ignoredError sqref="U15" evalError="1"/>
    <ignoredError sqref="V15" evalError="1"/>
    <ignoredError sqref="W15" evalError="1"/>
    <ignoredError sqref="X15" evalError="1"/>
    <ignoredError sqref="Y15" evalError="1"/>
    <ignoredError sqref="Z15" evalError="1"/>
    <ignoredError sqref="AA15" evalError="1"/>
    <ignoredError sqref="AB15" evalError="1"/>
    <ignoredError sqref="AC15" evalError="1"/>
    <ignoredError sqref="AD15" evalError="1"/>
    <ignoredError sqref="AE15" evalError="1"/>
    <ignoredError sqref="AF15" evalError="1"/>
    <ignoredError sqref="AG15" evalError="1" unlockedFormula="1"/>
    <ignoredError sqref="AH15" evalError="1"/>
    <ignoredError sqref="AI15" evalError="1"/>
    <ignoredError sqref="AJ15" evalError="1"/>
    <ignoredError sqref="AK15" evalError="1"/>
    <ignoredError sqref="AL15" evalError="1"/>
    <ignoredError sqref="AM15" evalError="1"/>
    <ignoredError sqref="AN15" evalError="1"/>
    <ignoredError sqref="AO15" evalError="1"/>
    <ignoredError sqref="AP15" evalError="1"/>
    <ignoredError sqref="AQ15" evalError="1"/>
    <ignoredError sqref="AR15" evalError="1"/>
    <ignoredError sqref="AS15" evalError="1"/>
    <ignoredError sqref="AT15" evalError="1"/>
    <ignoredError sqref="AU15" evalError="1"/>
    <ignoredError sqref="AV15" evalError="1"/>
    <ignoredError sqref="AW15" evalError="1"/>
    <ignoredError sqref="AX15" evalError="1"/>
    <ignoredError sqref="AY15" evalError="1"/>
    <ignoredError sqref="B16" evalError="1"/>
    <ignoredError sqref="C16" evalError="1"/>
    <ignoredError sqref="D16" evalError="1"/>
    <ignoredError sqref="E16" evalError="1"/>
    <ignoredError sqref="F16" evalError="1"/>
    <ignoredError sqref="G16" evalError="1"/>
    <ignoredError sqref="H16" evalError="1"/>
    <ignoredError sqref="J16" evalError="1"/>
    <ignoredError sqref="K16" evalError="1"/>
    <ignoredError sqref="L16" evalError="1"/>
    <ignoredError sqref="M16" evalError="1"/>
    <ignoredError sqref="N16" evalError="1"/>
    <ignoredError sqref="O16" evalError="1"/>
    <ignoredError sqref="P16" evalError="1"/>
    <ignoredError sqref="R16" evalError="1"/>
    <ignoredError sqref="S16" evalError="1"/>
    <ignoredError sqref="T16" evalError="1"/>
    <ignoredError sqref="U16" evalError="1"/>
    <ignoredError sqref="V16" evalError="1"/>
    <ignoredError sqref="W16" evalError="1"/>
    <ignoredError sqref="X16" evalError="1"/>
    <ignoredError sqref="Z16" evalError="1"/>
    <ignoredError sqref="AA16" evalError="1"/>
    <ignoredError sqref="AB16" evalError="1"/>
    <ignoredError sqref="AC16" evalError="1"/>
    <ignoredError sqref="AD16" evalError="1"/>
    <ignoredError sqref="AE16" evalError="1"/>
    <ignoredError sqref="AF16" evalError="1"/>
    <ignoredError sqref="AH16" evalError="1"/>
    <ignoredError sqref="AI16" evalError="1"/>
    <ignoredError sqref="AJ16" evalError="1"/>
    <ignoredError sqref="AK16" evalError="1"/>
    <ignoredError sqref="AL16" evalError="1"/>
    <ignoredError sqref="AM16" evalError="1"/>
    <ignoredError sqref="AN16" evalError="1"/>
    <ignoredError sqref="AP16" evalError="1"/>
    <ignoredError sqref="AQ16" evalError="1"/>
    <ignoredError sqref="AR16" evalError="1"/>
    <ignoredError sqref="AS16" evalError="1"/>
    <ignoredError sqref="AT16" evalError="1"/>
    <ignoredError sqref="AU16" evalError="1"/>
    <ignoredError sqref="AV16" evalError="1"/>
    <ignoredError sqref="AW16" evalError="1"/>
    <ignoredError sqref="AX16" evalError="1"/>
    <ignoredError sqref="AY16" evalError="1"/>
    <ignoredError sqref="B17" evalError="1"/>
    <ignoredError sqref="C17" evalError="1"/>
    <ignoredError sqref="D17" evalError="1"/>
    <ignoredError sqref="E17" evalError="1"/>
    <ignoredError sqref="F17" evalError="1"/>
    <ignoredError sqref="G17" evalError="1"/>
    <ignoredError sqref="H17" evalError="1"/>
    <ignoredError sqref="I17" evalError="1"/>
    <ignoredError sqref="J17" evalError="1"/>
    <ignoredError sqref="K17" evalError="1"/>
    <ignoredError sqref="L17" evalError="1"/>
    <ignoredError sqref="M17" evalError="1"/>
    <ignoredError sqref="N17" evalError="1"/>
    <ignoredError sqref="O17" evalError="1"/>
    <ignoredError sqref="P17" evalError="1"/>
    <ignoredError sqref="Q17" evalError="1"/>
    <ignoredError sqref="R17" evalError="1"/>
    <ignoredError sqref="S17" evalError="1"/>
    <ignoredError sqref="T17" evalError="1"/>
    <ignoredError sqref="U17" evalError="1"/>
    <ignoredError sqref="V17" evalError="1"/>
    <ignoredError sqref="W17" evalError="1"/>
    <ignoredError sqref="X17" evalError="1"/>
    <ignoredError sqref="Y17" evalError="1"/>
    <ignoredError sqref="Z17" evalError="1"/>
    <ignoredError sqref="AA17" evalError="1"/>
    <ignoredError sqref="AB17" evalError="1"/>
    <ignoredError sqref="AC17" evalError="1"/>
    <ignoredError sqref="AD17" evalError="1"/>
    <ignoredError sqref="AE17" evalError="1"/>
    <ignoredError sqref="AF17" evalError="1"/>
    <ignoredError sqref="AG17" evalError="1" unlockedFormula="1"/>
    <ignoredError sqref="AH17" evalError="1"/>
    <ignoredError sqref="AI17" evalError="1"/>
    <ignoredError sqref="AJ17" evalError="1"/>
    <ignoredError sqref="AK17" evalError="1"/>
    <ignoredError sqref="AL17" evalError="1"/>
    <ignoredError sqref="AM17" evalError="1"/>
    <ignoredError sqref="AN17" evalError="1"/>
    <ignoredError sqref="AO17" evalError="1"/>
    <ignoredError sqref="AP17" evalError="1"/>
    <ignoredError sqref="AQ17" evalError="1"/>
    <ignoredError sqref="AR17" evalError="1"/>
    <ignoredError sqref="AS17" evalError="1"/>
    <ignoredError sqref="AT17" evalError="1"/>
    <ignoredError sqref="AU17" evalError="1"/>
    <ignoredError sqref="AV17" evalError="1"/>
    <ignoredError sqref="AW17" evalError="1"/>
    <ignoredError sqref="AX17" evalError="1"/>
    <ignoredError sqref="AY17" evalError="1"/>
    <ignoredError sqref="B18" evalError="1"/>
    <ignoredError sqref="C18" evalError="1"/>
    <ignoredError sqref="D18" evalError="1"/>
    <ignoredError sqref="E18" evalError="1"/>
    <ignoredError sqref="F18" evalError="1"/>
    <ignoredError sqref="G18" evalError="1"/>
    <ignoredError sqref="H18" evalError="1"/>
    <ignoredError sqref="J18" evalError="1"/>
    <ignoredError sqref="K18" evalError="1"/>
    <ignoredError sqref="L18" evalError="1"/>
    <ignoredError sqref="M18" evalError="1"/>
    <ignoredError sqref="N18" evalError="1"/>
    <ignoredError sqref="O18" evalError="1"/>
    <ignoredError sqref="P18" evalError="1"/>
    <ignoredError sqref="R18" evalError="1"/>
    <ignoredError sqref="S18" evalError="1"/>
    <ignoredError sqref="T18" evalError="1"/>
    <ignoredError sqref="U18" evalError="1"/>
    <ignoredError sqref="V18" evalError="1"/>
    <ignoredError sqref="W18" evalError="1"/>
    <ignoredError sqref="X18" evalError="1"/>
    <ignoredError sqref="Z18" evalError="1"/>
    <ignoredError sqref="AA18" evalError="1"/>
    <ignoredError sqref="AB18" evalError="1"/>
    <ignoredError sqref="AC18" evalError="1"/>
    <ignoredError sqref="AD18" evalError="1"/>
    <ignoredError sqref="AE18" evalError="1"/>
    <ignoredError sqref="AF18" evalError="1"/>
    <ignoredError sqref="AH18" evalError="1"/>
    <ignoredError sqref="AI18" evalError="1"/>
    <ignoredError sqref="AJ18" evalError="1"/>
    <ignoredError sqref="AK18" evalError="1"/>
    <ignoredError sqref="AL18" evalError="1"/>
    <ignoredError sqref="AM18" evalError="1"/>
    <ignoredError sqref="AN18" evalError="1"/>
    <ignoredError sqref="AP18" evalError="1"/>
    <ignoredError sqref="AQ18" evalError="1"/>
    <ignoredError sqref="AR18" evalError="1"/>
    <ignoredError sqref="AS18" evalError="1"/>
    <ignoredError sqref="AT18" evalError="1"/>
    <ignoredError sqref="AU18" evalError="1"/>
    <ignoredError sqref="AV18" evalError="1"/>
    <ignoredError sqref="AW18" evalError="1"/>
    <ignoredError sqref="AX18" evalError="1"/>
    <ignoredError sqref="AY18" evalError="1"/>
    <ignoredError sqref="B19" evalError="1"/>
    <ignoredError sqref="C19" evalError="1"/>
    <ignoredError sqref="D19" evalError="1"/>
    <ignoredError sqref="E19" evalError="1"/>
    <ignoredError sqref="F19" evalError="1"/>
    <ignoredError sqref="G19" evalError="1"/>
    <ignoredError sqref="H19" evalError="1"/>
    <ignoredError sqref="I19" evalError="1"/>
    <ignoredError sqref="J19" evalError="1"/>
    <ignoredError sqref="K19" evalError="1"/>
    <ignoredError sqref="L19" evalError="1"/>
    <ignoredError sqref="M19" evalError="1"/>
    <ignoredError sqref="N19" evalError="1"/>
    <ignoredError sqref="O19" evalError="1"/>
    <ignoredError sqref="P19" evalError="1"/>
    <ignoredError sqref="Q19" evalError="1"/>
    <ignoredError sqref="R19" evalError="1"/>
    <ignoredError sqref="S19" evalError="1"/>
    <ignoredError sqref="T19" evalError="1"/>
    <ignoredError sqref="U19" evalError="1"/>
    <ignoredError sqref="V19" evalError="1"/>
    <ignoredError sqref="W19" evalError="1"/>
    <ignoredError sqref="X19" evalError="1"/>
    <ignoredError sqref="Y19" evalError="1"/>
    <ignoredError sqref="Z19" evalError="1"/>
    <ignoredError sqref="AA19" evalError="1"/>
    <ignoredError sqref="AB19" evalError="1"/>
    <ignoredError sqref="AC19" evalError="1"/>
    <ignoredError sqref="AD19" evalError="1"/>
    <ignoredError sqref="AE19" evalError="1"/>
    <ignoredError sqref="AF19" evalError="1"/>
    <ignoredError sqref="AG19" evalError="1" unlockedFormula="1"/>
    <ignoredError sqref="AH19" evalError="1"/>
    <ignoredError sqref="AI19" evalError="1"/>
    <ignoredError sqref="AJ19" evalError="1"/>
    <ignoredError sqref="AK19" evalError="1"/>
    <ignoredError sqref="AL19" evalError="1"/>
    <ignoredError sqref="AM19" evalError="1"/>
    <ignoredError sqref="AN19" evalError="1"/>
    <ignoredError sqref="AO19" evalError="1"/>
    <ignoredError sqref="AP19" evalError="1"/>
    <ignoredError sqref="AQ19" evalError="1"/>
    <ignoredError sqref="AR19" evalError="1"/>
    <ignoredError sqref="AS19" evalError="1"/>
    <ignoredError sqref="AT19" evalError="1"/>
    <ignoredError sqref="AU19" evalError="1"/>
    <ignoredError sqref="AV19" evalError="1"/>
    <ignoredError sqref="AW19" evalError="1"/>
    <ignoredError sqref="AX19" evalError="1"/>
    <ignoredError sqref="AY19" evalError="1"/>
    <ignoredError sqref="B20" evalError="1"/>
    <ignoredError sqref="C20" evalError="1"/>
    <ignoredError sqref="D20" evalError="1"/>
    <ignoredError sqref="E20" evalError="1"/>
    <ignoredError sqref="F20" evalError="1"/>
    <ignoredError sqref="G20" evalError="1"/>
    <ignoredError sqref="H20" evalError="1"/>
    <ignoredError sqref="J20" evalError="1"/>
    <ignoredError sqref="K20" evalError="1"/>
    <ignoredError sqref="L20" evalError="1"/>
    <ignoredError sqref="M20" evalError="1"/>
    <ignoredError sqref="N20" evalError="1"/>
    <ignoredError sqref="O20" evalError="1"/>
    <ignoredError sqref="P20" evalError="1"/>
    <ignoredError sqref="R20" evalError="1"/>
    <ignoredError sqref="S20" evalError="1"/>
    <ignoredError sqref="T20" evalError="1"/>
    <ignoredError sqref="U20" evalError="1"/>
    <ignoredError sqref="V20" evalError="1"/>
    <ignoredError sqref="W20" evalError="1"/>
    <ignoredError sqref="X20" evalError="1"/>
    <ignoredError sqref="AH20" evalError="1"/>
    <ignoredError sqref="AI20" evalError="1"/>
    <ignoredError sqref="AJ20" evalError="1"/>
    <ignoredError sqref="AK20" evalError="1"/>
    <ignoredError sqref="AL20" evalError="1"/>
    <ignoredError sqref="AM20" evalError="1"/>
    <ignoredError sqref="AN20" evalError="1"/>
    <ignoredError sqref="AG21" unlockedFormula="1"/>
    <ignoredError sqref="AH21" evalError="1"/>
    <ignoredError sqref="AI21" evalError="1"/>
    <ignoredError sqref="AJ21" evalError="1"/>
    <ignoredError sqref="AK21" evalError="1"/>
    <ignoredError sqref="AL21" evalError="1"/>
    <ignoredError sqref="AM21" evalError="1"/>
    <ignoredError sqref="AG23" unlockedFormula="1"/>
    <ignoredError sqref="AG25" unlockedFormula="1"/>
    <ignoredError sqref="B26" evalError="1"/>
    <ignoredError sqref="C26" evalError="1"/>
    <ignoredError sqref="D26" evalError="1"/>
    <ignoredError sqref="E26" evalError="1"/>
    <ignoredError sqref="F26" evalError="1"/>
    <ignoredError sqref="G26" evalError="1"/>
    <ignoredError sqref="H26" evalError="1"/>
    <ignoredError sqref="I26" evalError="1"/>
    <ignoredError sqref="J26" evalError="1"/>
    <ignoredError sqref="K26" evalError="1"/>
    <ignoredError sqref="L26" evalError="1"/>
    <ignoredError sqref="M26" evalError="1"/>
    <ignoredError sqref="N26" evalError="1"/>
    <ignoredError sqref="O26" evalError="1"/>
    <ignoredError sqref="P26" evalError="1"/>
    <ignoredError sqref="R26" evalError="1"/>
    <ignoredError sqref="S26" evalError="1"/>
    <ignoredError sqref="T26" evalError="1"/>
    <ignoredError sqref="U26" evalError="1"/>
    <ignoredError sqref="V26" evalError="1"/>
    <ignoredError sqref="W26" evalError="1"/>
    <ignoredError sqref="X26" evalError="1"/>
    <ignoredError sqref="Y26" evalError="1"/>
    <ignoredError sqref="Z26" evalError="1"/>
    <ignoredError sqref="AA26" evalError="1"/>
    <ignoredError sqref="AB26" evalError="1"/>
    <ignoredError sqref="AC26" evalError="1"/>
    <ignoredError sqref="AD26" evalError="1"/>
    <ignoredError sqref="AE26" evalError="1"/>
    <ignoredError sqref="AF26" evalError="1"/>
    <ignoredError sqref="AH26" evalError="1"/>
    <ignoredError sqref="AI26" evalError="1"/>
    <ignoredError sqref="AJ26" evalError="1"/>
    <ignoredError sqref="AK26" evalError="1"/>
    <ignoredError sqref="AL26" evalError="1"/>
    <ignoredError sqref="AM26" evalError="1"/>
    <ignoredError sqref="AN26" evalError="1"/>
    <ignoredError sqref="AO26" evalError="1"/>
    <ignoredError sqref="AP26" evalError="1"/>
    <ignoredError sqref="AQ26" evalError="1"/>
    <ignoredError sqref="AR26" evalError="1"/>
    <ignoredError sqref="AS26" evalError="1"/>
    <ignoredError sqref="AT26" evalError="1"/>
    <ignoredError sqref="AU26" evalError="1"/>
    <ignoredError sqref="AV26" evalError="1"/>
    <ignoredError sqref="AW26" evalError="1"/>
    <ignoredError sqref="AX26" evalError="1"/>
    <ignoredError sqref="AY26" evalError="1"/>
    <ignoredError sqref="B27" evalError="1"/>
    <ignoredError sqref="C27" evalError="1"/>
    <ignoredError sqref="D27" evalError="1"/>
    <ignoredError sqref="E27" evalError="1"/>
    <ignoredError sqref="F27" evalError="1"/>
    <ignoredError sqref="G27" evalError="1"/>
    <ignoredError sqref="H27" evalError="1"/>
    <ignoredError sqref="I27" evalError="1"/>
    <ignoredError sqref="J27" evalError="1"/>
    <ignoredError sqref="K27" evalError="1"/>
    <ignoredError sqref="L27" evalError="1"/>
    <ignoredError sqref="M27" evalError="1"/>
    <ignoredError sqref="N27" evalError="1"/>
    <ignoredError sqref="O27" evalError="1"/>
    <ignoredError sqref="P27" evalError="1"/>
    <ignoredError sqref="Q27" evalError="1"/>
    <ignoredError sqref="R27" evalError="1"/>
    <ignoredError sqref="S27" evalError="1"/>
    <ignoredError sqref="T27" evalError="1"/>
    <ignoredError sqref="U27" evalError="1"/>
    <ignoredError sqref="V27" evalError="1"/>
    <ignoredError sqref="W27" evalError="1"/>
    <ignoredError sqref="X27" evalError="1"/>
    <ignoredError sqref="Y27" evalError="1"/>
    <ignoredError sqref="Z27" evalError="1"/>
    <ignoredError sqref="AA27" evalError="1"/>
    <ignoredError sqref="AB27" evalError="1"/>
    <ignoredError sqref="AC27" evalError="1"/>
    <ignoredError sqref="AD27" evalError="1"/>
    <ignoredError sqref="AE27" evalError="1"/>
    <ignoredError sqref="AF27" evalError="1"/>
    <ignoredError sqref="AG27" evalError="1" unlockedFormula="1"/>
    <ignoredError sqref="AH27" evalError="1"/>
    <ignoredError sqref="AI27" evalError="1"/>
    <ignoredError sqref="AJ27" evalError="1"/>
    <ignoredError sqref="AK27" evalError="1"/>
    <ignoredError sqref="AL27" evalError="1"/>
    <ignoredError sqref="AM27" evalError="1"/>
    <ignoredError sqref="AN27" evalError="1"/>
    <ignoredError sqref="AO27" evalError="1"/>
    <ignoredError sqref="AP27" evalError="1"/>
    <ignoredError sqref="AQ27" evalError="1"/>
    <ignoredError sqref="AR27" evalError="1"/>
    <ignoredError sqref="AS27" evalError="1"/>
    <ignoredError sqref="AT27" evalError="1"/>
    <ignoredError sqref="AU27" evalError="1"/>
    <ignoredError sqref="AV27" evalError="1"/>
    <ignoredError sqref="AW27" evalError="1"/>
    <ignoredError sqref="AX27" evalError="1"/>
    <ignoredError sqref="AY27" evalError="1"/>
    <ignoredError sqref="B28" evalError="1"/>
    <ignoredError sqref="C28" evalError="1"/>
    <ignoredError sqref="D28" evalError="1"/>
    <ignoredError sqref="E28" evalError="1"/>
    <ignoredError sqref="F28" evalError="1"/>
    <ignoredError sqref="G28" evalError="1"/>
    <ignoredError sqref="H28" evalError="1"/>
    <ignoredError sqref="I28" evalError="1"/>
    <ignoredError sqref="J28" evalError="1"/>
    <ignoredError sqref="K28" evalError="1"/>
    <ignoredError sqref="L28" evalError="1"/>
    <ignoredError sqref="M28" evalError="1"/>
    <ignoredError sqref="N28" evalError="1"/>
    <ignoredError sqref="O28" evalError="1"/>
    <ignoredError sqref="P28" evalError="1"/>
    <ignoredError sqref="R28" evalError="1"/>
    <ignoredError sqref="S28" evalError="1"/>
    <ignoredError sqref="T28" evalError="1"/>
    <ignoredError sqref="U28" evalError="1"/>
    <ignoredError sqref="V28" evalError="1"/>
    <ignoredError sqref="W28" evalError="1"/>
    <ignoredError sqref="X28" evalError="1"/>
    <ignoredError sqref="Y28" evalError="1"/>
    <ignoredError sqref="Z28" evalError="1"/>
    <ignoredError sqref="AA28" evalError="1"/>
    <ignoredError sqref="AB28" evalError="1"/>
    <ignoredError sqref="AC28" evalError="1"/>
    <ignoredError sqref="AD28" evalError="1"/>
    <ignoredError sqref="AE28" evalError="1"/>
    <ignoredError sqref="AF28" evalError="1"/>
    <ignoredError sqref="B29" evalError="1"/>
    <ignoredError sqref="C29" evalError="1"/>
    <ignoredError sqref="D29" evalError="1"/>
    <ignoredError sqref="E29" evalError="1"/>
    <ignoredError sqref="F29" evalError="1"/>
    <ignoredError sqref="G29" evalError="1"/>
    <ignoredError sqref="H29" evalError="1"/>
    <ignoredError sqref="I29" evalError="1"/>
    <ignoredError sqref="J29" evalError="1"/>
    <ignoredError sqref="K29" evalError="1"/>
    <ignoredError sqref="L29" evalError="1"/>
    <ignoredError sqref="M29" evalError="1"/>
    <ignoredError sqref="N29" evalError="1"/>
    <ignoredError sqref="O29" evalError="1"/>
    <ignoredError sqref="P29" evalError="1"/>
    <ignoredError sqref="Q29" evalError="1"/>
    <ignoredError sqref="R29" evalError="1"/>
    <ignoredError sqref="S29" evalError="1"/>
    <ignoredError sqref="T29" evalError="1"/>
    <ignoredError sqref="U29" evalError="1"/>
    <ignoredError sqref="V29" evalError="1"/>
    <ignoredError sqref="W29" evalError="1"/>
    <ignoredError sqref="X29" evalError="1"/>
    <ignoredError sqref="Y29" evalError="1"/>
    <ignoredError sqref="Z29" evalError="1"/>
    <ignoredError sqref="AA29" evalError="1"/>
    <ignoredError sqref="AB29" evalError="1"/>
    <ignoredError sqref="AC29" evalError="1"/>
    <ignoredError sqref="AD29" evalError="1"/>
    <ignoredError sqref="AE29" evalError="1"/>
    <ignoredError sqref="AF29" evalError="1"/>
    <ignoredError sqref="AG29" evalError="1" unlockedFormula="1"/>
    <ignoredError sqref="AH29" evalError="1"/>
    <ignoredError sqref="AI29" evalError="1"/>
    <ignoredError sqref="AJ29" evalError="1"/>
    <ignoredError sqref="AK29" evalError="1"/>
    <ignoredError sqref="AL29" evalError="1"/>
    <ignoredError sqref="AM29" evalError="1"/>
    <ignoredError sqref="AN29" evalError="1"/>
    <ignoredError sqref="AO29" evalError="1"/>
    <ignoredError sqref="AP29" evalError="1"/>
    <ignoredError sqref="AQ29" evalError="1"/>
    <ignoredError sqref="AR29" evalError="1"/>
    <ignoredError sqref="AS29" evalError="1"/>
    <ignoredError sqref="AT29" evalError="1"/>
    <ignoredError sqref="AU29" evalError="1"/>
    <ignoredError sqref="AV29" evalError="1"/>
    <ignoredError sqref="AW29" evalError="1"/>
    <ignoredError sqref="AX29" evalError="1"/>
    <ignoredError sqref="AY29" evalError="1"/>
    <ignoredError sqref="B30" evalError="1"/>
    <ignoredError sqref="C30" evalError="1"/>
    <ignoredError sqref="D30" evalError="1"/>
    <ignoredError sqref="E30" evalError="1"/>
    <ignoredError sqref="F30" evalError="1"/>
    <ignoredError sqref="G30" evalError="1"/>
    <ignoredError sqref="H30" evalError="1"/>
    <ignoredError sqref="J30" evalError="1"/>
    <ignoredError sqref="K30" evalError="1"/>
    <ignoredError sqref="L30" evalError="1"/>
    <ignoredError sqref="M30" evalError="1"/>
    <ignoredError sqref="N30" evalError="1"/>
    <ignoredError sqref="O30" evalError="1"/>
    <ignoredError sqref="P30" evalError="1"/>
    <ignoredError sqref="R30" evalError="1"/>
    <ignoredError sqref="S30" evalError="1"/>
    <ignoredError sqref="T30" evalError="1"/>
    <ignoredError sqref="U30" evalError="1"/>
    <ignoredError sqref="V30" evalError="1"/>
    <ignoredError sqref="W30" evalError="1"/>
    <ignoredError sqref="X30" evalError="1"/>
    <ignoredError sqref="Z30" evalError="1"/>
    <ignoredError sqref="AA30" evalError="1"/>
    <ignoredError sqref="AB30" evalError="1"/>
    <ignoredError sqref="AC30" evalError="1"/>
    <ignoredError sqref="AD30" evalError="1"/>
    <ignoredError sqref="AE30" evalError="1"/>
    <ignoredError sqref="AF30" evalError="1"/>
    <ignoredError sqref="AH30" evalError="1"/>
    <ignoredError sqref="AI30" evalError="1"/>
    <ignoredError sqref="AJ30" evalError="1"/>
    <ignoredError sqref="AK30" evalError="1"/>
    <ignoredError sqref="AL30" evalError="1"/>
    <ignoredError sqref="AM30" evalError="1"/>
    <ignoredError sqref="AN30" evalError="1"/>
    <ignoredError sqref="AP30" evalError="1"/>
    <ignoredError sqref="AQ30" evalError="1"/>
    <ignoredError sqref="AR30" evalError="1"/>
    <ignoredError sqref="AS30" evalError="1"/>
    <ignoredError sqref="AT30" evalError="1"/>
    <ignoredError sqref="AU30" evalError="1"/>
    <ignoredError sqref="AV30" evalError="1"/>
    <ignoredError sqref="AW30" evalError="1"/>
    <ignoredError sqref="AX30" evalError="1"/>
    <ignoredError sqref="AY30" evalError="1"/>
    <ignoredError sqref="B31" evalError="1"/>
    <ignoredError sqref="C31" evalError="1"/>
    <ignoredError sqref="D31" evalError="1"/>
    <ignoredError sqref="E31" evalError="1"/>
    <ignoredError sqref="F31" evalError="1"/>
    <ignoredError sqref="G31" evalError="1"/>
    <ignoredError sqref="H31" evalError="1"/>
    <ignoredError sqref="I31" evalError="1"/>
    <ignoredError sqref="J31" evalError="1"/>
    <ignoredError sqref="K31" evalError="1"/>
    <ignoredError sqref="L31" evalError="1"/>
    <ignoredError sqref="M31" evalError="1"/>
    <ignoredError sqref="N31" evalError="1"/>
    <ignoredError sqref="O31" evalError="1"/>
    <ignoredError sqref="P31" evalError="1"/>
    <ignoredError sqref="Q31" evalError="1"/>
    <ignoredError sqref="R31" evalError="1"/>
    <ignoredError sqref="S31" evalError="1"/>
    <ignoredError sqref="T31" evalError="1"/>
    <ignoredError sqref="U31" evalError="1"/>
    <ignoredError sqref="V31" evalError="1"/>
    <ignoredError sqref="W31" evalError="1"/>
    <ignoredError sqref="X31" evalError="1"/>
    <ignoredError sqref="Y31" evalError="1"/>
    <ignoredError sqref="Z31" evalError="1"/>
    <ignoredError sqref="AA31" evalError="1"/>
    <ignoredError sqref="AB31" evalError="1"/>
    <ignoredError sqref="AC31" evalError="1"/>
    <ignoredError sqref="AD31" evalError="1"/>
    <ignoredError sqref="AE31" evalError="1"/>
    <ignoredError sqref="AF31" evalError="1"/>
    <ignoredError sqref="AG31" evalError="1" unlockedFormula="1"/>
    <ignoredError sqref="AH31" evalError="1"/>
    <ignoredError sqref="AI31" evalError="1"/>
    <ignoredError sqref="AJ31" evalError="1"/>
    <ignoredError sqref="AK31" evalError="1"/>
    <ignoredError sqref="AL31" evalError="1"/>
    <ignoredError sqref="AM31" evalError="1"/>
    <ignoredError sqref="AN31" evalError="1"/>
    <ignoredError sqref="AO31" evalError="1"/>
    <ignoredError sqref="AP31" evalError="1"/>
    <ignoredError sqref="AQ31" evalError="1"/>
    <ignoredError sqref="AR31" evalError="1"/>
    <ignoredError sqref="AS31" evalError="1"/>
    <ignoredError sqref="AT31" evalError="1"/>
    <ignoredError sqref="AU31" evalError="1"/>
    <ignoredError sqref="AV31" evalError="1"/>
    <ignoredError sqref="AW31" evalError="1"/>
    <ignoredError sqref="AX31" evalError="1"/>
    <ignoredError sqref="AY31" evalError="1"/>
    <ignoredError sqref="B32" evalError="1"/>
    <ignoredError sqref="C32" evalError="1"/>
    <ignoredError sqref="D32" evalError="1"/>
    <ignoredError sqref="E32" evalError="1"/>
    <ignoredError sqref="F32" evalError="1"/>
    <ignoredError sqref="G32" evalError="1"/>
    <ignoredError sqref="H32" evalError="1"/>
    <ignoredError sqref="J32" evalError="1"/>
    <ignoredError sqref="K32" evalError="1"/>
    <ignoredError sqref="L32" evalError="1"/>
    <ignoredError sqref="M32" evalError="1"/>
    <ignoredError sqref="N32" evalError="1"/>
    <ignoredError sqref="O32" evalError="1"/>
    <ignoredError sqref="P32" evalError="1"/>
    <ignoredError sqref="R32" evalError="1"/>
    <ignoredError sqref="S32" evalError="1"/>
    <ignoredError sqref="T32" evalError="1"/>
    <ignoredError sqref="U32" evalError="1"/>
    <ignoredError sqref="V32" evalError="1"/>
    <ignoredError sqref="W32" evalError="1"/>
    <ignoredError sqref="X32" evalError="1"/>
    <ignoredError sqref="Z32" evalError="1"/>
    <ignoredError sqref="AA32" evalError="1"/>
    <ignoredError sqref="AB32" evalError="1"/>
    <ignoredError sqref="AC32" evalError="1"/>
    <ignoredError sqref="AD32" evalError="1"/>
    <ignoredError sqref="AE32" evalError="1"/>
    <ignoredError sqref="AF32" evalError="1"/>
    <ignoredError sqref="AH32" evalError="1"/>
    <ignoredError sqref="AI32" evalError="1"/>
    <ignoredError sqref="AJ32" evalError="1"/>
    <ignoredError sqref="AK32" evalError="1"/>
    <ignoredError sqref="AL32" evalError="1"/>
    <ignoredError sqref="AM32" evalError="1"/>
    <ignoredError sqref="AN32" evalError="1"/>
    <ignoredError sqref="AP32" evalError="1"/>
    <ignoredError sqref="AQ32" evalError="1"/>
    <ignoredError sqref="AR32" evalError="1"/>
    <ignoredError sqref="AS32" evalError="1"/>
    <ignoredError sqref="AT32" evalError="1"/>
    <ignoredError sqref="AU32" evalError="1"/>
    <ignoredError sqref="AV32" evalError="1"/>
    <ignoredError sqref="AW32" evalError="1"/>
    <ignoredError sqref="AX32" evalError="1"/>
    <ignoredError sqref="AY32" evalError="1"/>
    <ignoredError sqref="B33" evalError="1"/>
    <ignoredError sqref="C33" evalError="1"/>
    <ignoredError sqref="D33" evalError="1"/>
    <ignoredError sqref="E33" evalError="1"/>
    <ignoredError sqref="F33" evalError="1"/>
    <ignoredError sqref="G33" evalError="1"/>
    <ignoredError sqref="H33" evalError="1"/>
    <ignoredError sqref="I33" evalError="1"/>
    <ignoredError sqref="J33" evalError="1"/>
    <ignoredError sqref="K33" evalError="1"/>
    <ignoredError sqref="L33" evalError="1"/>
    <ignoredError sqref="M33" evalError="1"/>
    <ignoredError sqref="N33" evalError="1"/>
    <ignoredError sqref="O33" evalError="1"/>
    <ignoredError sqref="P33" evalError="1"/>
    <ignoredError sqref="Q33" evalError="1"/>
    <ignoredError sqref="R33" evalError="1"/>
    <ignoredError sqref="S33" evalError="1"/>
    <ignoredError sqref="T33" evalError="1"/>
    <ignoredError sqref="U33" evalError="1"/>
    <ignoredError sqref="V33" evalError="1"/>
    <ignoredError sqref="W33" evalError="1"/>
    <ignoredError sqref="X33" evalError="1"/>
    <ignoredError sqref="Y33" evalError="1"/>
    <ignoredError sqref="Z33" evalError="1"/>
    <ignoredError sqref="AA33" evalError="1"/>
    <ignoredError sqref="AB33" evalError="1"/>
    <ignoredError sqref="AC33" evalError="1"/>
    <ignoredError sqref="AD33" evalError="1"/>
    <ignoredError sqref="AE33" evalError="1"/>
    <ignoredError sqref="AF33" evalError="1"/>
    <ignoredError sqref="AG33" evalError="1" unlockedFormula="1"/>
    <ignoredError sqref="AH33" evalError="1"/>
    <ignoredError sqref="AI33" evalError="1"/>
    <ignoredError sqref="AJ33" evalError="1"/>
    <ignoredError sqref="AK33" evalError="1"/>
    <ignoredError sqref="AL33" evalError="1"/>
    <ignoredError sqref="AM33" evalError="1"/>
    <ignoredError sqref="AN33" evalError="1"/>
    <ignoredError sqref="AO33" evalError="1"/>
    <ignoredError sqref="AP33" evalError="1"/>
    <ignoredError sqref="AQ33" evalError="1"/>
    <ignoredError sqref="AR33" evalError="1"/>
    <ignoredError sqref="AS33" evalError="1"/>
    <ignoredError sqref="AT33" evalError="1"/>
    <ignoredError sqref="AU33" evalError="1"/>
    <ignoredError sqref="AV33" evalError="1"/>
    <ignoredError sqref="AW33" evalError="1"/>
    <ignoredError sqref="AX33" evalError="1"/>
    <ignoredError sqref="AY33" evalError="1"/>
    <ignoredError sqref="B34" evalError="1"/>
    <ignoredError sqref="C34" evalError="1"/>
    <ignoredError sqref="D34" evalError="1"/>
    <ignoredError sqref="E34" evalError="1"/>
    <ignoredError sqref="F34" evalError="1"/>
    <ignoredError sqref="G34" evalError="1"/>
    <ignoredError sqref="H34" evalError="1"/>
    <ignoredError sqref="J34" evalError="1"/>
    <ignoredError sqref="K34" evalError="1"/>
    <ignoredError sqref="L34" evalError="1"/>
    <ignoredError sqref="M34" evalError="1"/>
    <ignoredError sqref="N34" evalError="1"/>
    <ignoredError sqref="O34" evalError="1"/>
    <ignoredError sqref="P34" evalError="1"/>
    <ignoredError sqref="R34" evalError="1"/>
    <ignoredError sqref="S34" evalError="1"/>
    <ignoredError sqref="T34" evalError="1"/>
    <ignoredError sqref="U34" evalError="1"/>
    <ignoredError sqref="V34" evalError="1"/>
    <ignoredError sqref="W34" evalError="1"/>
    <ignoredError sqref="X34" evalError="1"/>
    <ignoredError sqref="Z34" evalError="1"/>
    <ignoredError sqref="AA34" evalError="1"/>
    <ignoredError sqref="AB34" evalError="1"/>
    <ignoredError sqref="AC34" evalError="1"/>
    <ignoredError sqref="AD34" evalError="1"/>
    <ignoredError sqref="AE34" evalError="1"/>
    <ignoredError sqref="AF34" evalError="1"/>
    <ignoredError sqref="AH34" evalError="1"/>
    <ignoredError sqref="AI34" evalError="1"/>
    <ignoredError sqref="AJ34" evalError="1"/>
    <ignoredError sqref="AK34" evalError="1"/>
    <ignoredError sqref="AL34" evalError="1"/>
    <ignoredError sqref="AM34" evalError="1"/>
    <ignoredError sqref="AN34" evalError="1"/>
    <ignoredError sqref="AP34" evalError="1"/>
    <ignoredError sqref="AQ34" evalError="1"/>
    <ignoredError sqref="AR34" evalError="1"/>
    <ignoredError sqref="AS34" evalError="1"/>
    <ignoredError sqref="AT34" evalError="1"/>
    <ignoredError sqref="AU34" evalError="1"/>
    <ignoredError sqref="AV34" evalError="1"/>
    <ignoredError sqref="AW34" evalError="1"/>
    <ignoredError sqref="AX34" evalError="1"/>
    <ignoredError sqref="AY34" evalError="1"/>
    <ignoredError sqref="B35" evalError="1"/>
    <ignoredError sqref="C35" evalError="1"/>
    <ignoredError sqref="D35" evalError="1"/>
    <ignoredError sqref="E35" evalError="1"/>
    <ignoredError sqref="F35" evalError="1"/>
    <ignoredError sqref="G35" evalError="1"/>
    <ignoredError sqref="H35" evalError="1"/>
    <ignoredError sqref="I35" evalError="1"/>
    <ignoredError sqref="J35" evalError="1"/>
    <ignoredError sqref="K35" evalError="1"/>
    <ignoredError sqref="L35" evalError="1"/>
    <ignoredError sqref="M35" evalError="1"/>
    <ignoredError sqref="N35" evalError="1"/>
    <ignoredError sqref="O35" evalError="1"/>
    <ignoredError sqref="P35" evalError="1"/>
    <ignoredError sqref="Q35" evalError="1"/>
    <ignoredError sqref="R35" evalError="1"/>
    <ignoredError sqref="S35" evalError="1"/>
    <ignoredError sqref="T35" evalError="1"/>
    <ignoredError sqref="U35" evalError="1"/>
    <ignoredError sqref="V35" evalError="1"/>
    <ignoredError sqref="W35" evalError="1"/>
    <ignoredError sqref="X35" evalError="1"/>
    <ignoredError sqref="Y35" evalError="1"/>
    <ignoredError sqref="Z35" evalError="1"/>
    <ignoredError sqref="AA35" evalError="1"/>
    <ignoredError sqref="AB35" evalError="1"/>
    <ignoredError sqref="AC35" evalError="1"/>
    <ignoredError sqref="AD35" evalError="1"/>
    <ignoredError sqref="AE35" evalError="1"/>
    <ignoredError sqref="AF35" evalError="1"/>
    <ignoredError sqref="AG35" evalError="1" unlockedFormula="1"/>
    <ignoredError sqref="AH35" evalError="1"/>
    <ignoredError sqref="AI35" evalError="1"/>
    <ignoredError sqref="AJ35" evalError="1"/>
    <ignoredError sqref="AK35" evalError="1"/>
    <ignoredError sqref="AL35" evalError="1"/>
    <ignoredError sqref="AM35" evalError="1"/>
    <ignoredError sqref="AN35" evalError="1"/>
    <ignoredError sqref="AO35" evalError="1"/>
    <ignoredError sqref="AP35" evalError="1"/>
    <ignoredError sqref="AQ35" evalError="1"/>
    <ignoredError sqref="AR35" evalError="1"/>
    <ignoredError sqref="AS35" evalError="1"/>
    <ignoredError sqref="AT35" evalError="1"/>
    <ignoredError sqref="AU35" evalError="1"/>
    <ignoredError sqref="AV35" evalError="1"/>
    <ignoredError sqref="AW35" evalError="1"/>
    <ignoredError sqref="AX35" evalError="1"/>
    <ignoredError sqref="AY35" evalError="1"/>
    <ignoredError sqref="B36" evalError="1"/>
    <ignoredError sqref="C36" evalError="1"/>
    <ignoredError sqref="D36" evalError="1"/>
    <ignoredError sqref="E36" evalError="1"/>
    <ignoredError sqref="F36" evalError="1"/>
    <ignoredError sqref="G36" evalError="1"/>
    <ignoredError sqref="H36" evalError="1"/>
    <ignoredError sqref="J36" evalError="1"/>
    <ignoredError sqref="K36" evalError="1"/>
    <ignoredError sqref="L36" evalError="1"/>
    <ignoredError sqref="M36" evalError="1"/>
    <ignoredError sqref="N36" evalError="1"/>
    <ignoredError sqref="O36" evalError="1"/>
    <ignoredError sqref="P36" evalError="1"/>
    <ignoredError sqref="R36" evalError="1"/>
    <ignoredError sqref="S36" evalError="1"/>
    <ignoredError sqref="T36" evalError="1"/>
    <ignoredError sqref="U36" evalError="1"/>
    <ignoredError sqref="V36" evalError="1"/>
    <ignoredError sqref="W36" evalError="1"/>
    <ignoredError sqref="X36" evalError="1"/>
    <ignoredError sqref="Z36" evalError="1"/>
    <ignoredError sqref="AA36" evalError="1"/>
    <ignoredError sqref="AB36" evalError="1"/>
    <ignoredError sqref="AC36" evalError="1"/>
    <ignoredError sqref="AD36" evalError="1"/>
    <ignoredError sqref="AE36" evalError="1"/>
    <ignoredError sqref="AF36" evalError="1"/>
    <ignoredError sqref="AH36" evalError="1"/>
    <ignoredError sqref="AI36" evalError="1"/>
    <ignoredError sqref="AJ36" evalError="1"/>
    <ignoredError sqref="AK36" evalError="1"/>
    <ignoredError sqref="AL36" evalError="1"/>
    <ignoredError sqref="AM36" evalError="1"/>
    <ignoredError sqref="AN36" evalError="1"/>
    <ignoredError sqref="AP36" evalError="1"/>
    <ignoredError sqref="AQ36" evalError="1"/>
    <ignoredError sqref="AR36" evalError="1"/>
    <ignoredError sqref="AS36" evalError="1"/>
    <ignoredError sqref="AT36" evalError="1"/>
    <ignoredError sqref="AU36" evalError="1"/>
    <ignoredError sqref="AV36" evalError="1"/>
    <ignoredError sqref="AW36" evalError="1"/>
    <ignoredError sqref="AX36" evalError="1"/>
    <ignoredError sqref="AY36" evalError="1"/>
    <ignoredError sqref="B37" evalError="1"/>
    <ignoredError sqref="C37" evalError="1"/>
    <ignoredError sqref="D37" evalError="1"/>
    <ignoredError sqref="E37" evalError="1"/>
    <ignoredError sqref="F37" evalError="1"/>
    <ignoredError sqref="G37" evalError="1"/>
    <ignoredError sqref="H37" evalError="1"/>
    <ignoredError sqref="I37" evalError="1"/>
    <ignoredError sqref="J37" evalError="1"/>
    <ignoredError sqref="K37" evalError="1"/>
    <ignoredError sqref="L37" evalError="1"/>
    <ignoredError sqref="M37" evalError="1"/>
    <ignoredError sqref="N37" evalError="1"/>
    <ignoredError sqref="O37" evalError="1"/>
    <ignoredError sqref="P37" evalError="1"/>
    <ignoredError sqref="Q37" evalError="1"/>
    <ignoredError sqref="R37" evalError="1"/>
    <ignoredError sqref="S37" evalError="1"/>
    <ignoredError sqref="T37" evalError="1"/>
    <ignoredError sqref="U37" evalError="1"/>
    <ignoredError sqref="V37" evalError="1"/>
    <ignoredError sqref="W37" evalError="1"/>
    <ignoredError sqref="X37" evalError="1"/>
    <ignoredError sqref="Y37" evalError="1"/>
    <ignoredError sqref="Z37" evalError="1"/>
    <ignoredError sqref="AA37" evalError="1"/>
    <ignoredError sqref="AB37" evalError="1"/>
    <ignoredError sqref="AC37" evalError="1"/>
    <ignoredError sqref="AD37" evalError="1"/>
    <ignoredError sqref="AE37" evalError="1"/>
    <ignoredError sqref="AF37" evalError="1"/>
    <ignoredError sqref="AG37" evalError="1" unlockedFormula="1"/>
    <ignoredError sqref="AH37" evalError="1"/>
    <ignoredError sqref="AI37" evalError="1"/>
    <ignoredError sqref="AJ37" evalError="1"/>
    <ignoredError sqref="AK37" evalError="1"/>
    <ignoredError sqref="AL37" evalError="1"/>
    <ignoredError sqref="AM37" evalError="1"/>
    <ignoredError sqref="AN37" evalError="1"/>
    <ignoredError sqref="AO37" evalError="1"/>
    <ignoredError sqref="AP37" evalError="1"/>
    <ignoredError sqref="AQ37" evalError="1"/>
    <ignoredError sqref="AR37" evalError="1"/>
    <ignoredError sqref="AS37" evalError="1"/>
    <ignoredError sqref="AT37" evalError="1"/>
    <ignoredError sqref="AU37" evalError="1"/>
    <ignoredError sqref="AV37" evalError="1"/>
    <ignoredError sqref="AW37" evalError="1"/>
    <ignoredError sqref="AX37" evalError="1"/>
    <ignoredError sqref="AY37" evalError="1"/>
    <ignoredError sqref="B38" evalError="1"/>
    <ignoredError sqref="C38" evalError="1"/>
    <ignoredError sqref="D38" evalError="1"/>
    <ignoredError sqref="E38" evalError="1"/>
    <ignoredError sqref="F38" evalError="1"/>
    <ignoredError sqref="G38" evalError="1"/>
    <ignoredError sqref="H38" evalError="1"/>
    <ignoredError sqref="J38" evalError="1"/>
    <ignoredError sqref="K38" evalError="1"/>
    <ignoredError sqref="L38" evalError="1"/>
    <ignoredError sqref="M38" evalError="1"/>
    <ignoredError sqref="N38" evalError="1"/>
    <ignoredError sqref="O38" evalError="1"/>
    <ignoredError sqref="P38" evalError="1"/>
    <ignoredError sqref="R38" evalError="1"/>
    <ignoredError sqref="S38" evalError="1"/>
    <ignoredError sqref="T38" evalError="1"/>
    <ignoredError sqref="U38" evalError="1"/>
    <ignoredError sqref="V38" evalError="1"/>
    <ignoredError sqref="W38" evalError="1"/>
    <ignoredError sqref="X38" evalError="1"/>
    <ignoredError sqref="Z38" evalError="1"/>
    <ignoredError sqref="AA38" evalError="1"/>
    <ignoredError sqref="AB38" evalError="1"/>
    <ignoredError sqref="AC38" evalError="1"/>
    <ignoredError sqref="AD38" evalError="1"/>
    <ignoredError sqref="AE38" evalError="1"/>
    <ignoredError sqref="AF38" evalError="1"/>
    <ignoredError sqref="AH38" evalError="1"/>
    <ignoredError sqref="AI38" evalError="1"/>
    <ignoredError sqref="AJ38" evalError="1"/>
    <ignoredError sqref="AK38" evalError="1"/>
    <ignoredError sqref="AL38" evalError="1"/>
    <ignoredError sqref="AM38" evalError="1"/>
    <ignoredError sqref="AN38" evalError="1"/>
    <ignoredError sqref="AP38" evalError="1"/>
    <ignoredError sqref="AQ38" evalError="1"/>
    <ignoredError sqref="AR38" evalError="1"/>
    <ignoredError sqref="AS38" evalError="1"/>
    <ignoredError sqref="AT38" evalError="1"/>
    <ignoredError sqref="AU38" evalError="1"/>
    <ignoredError sqref="AV38" evalError="1"/>
    <ignoredError sqref="AW38" evalError="1"/>
    <ignoredError sqref="AX38" evalError="1"/>
    <ignoredError sqref="AY38" evalError="1"/>
    <ignoredError sqref="B39" evalError="1"/>
    <ignoredError sqref="C39" evalError="1"/>
    <ignoredError sqref="D39" evalError="1"/>
    <ignoredError sqref="E39" evalError="1"/>
    <ignoredError sqref="F39" evalError="1"/>
    <ignoredError sqref="G39" evalError="1"/>
    <ignoredError sqref="H39" evalError="1"/>
    <ignoredError sqref="I39" evalError="1"/>
    <ignoredError sqref="J39" evalError="1"/>
    <ignoredError sqref="K39" evalError="1"/>
    <ignoredError sqref="L39" evalError="1"/>
    <ignoredError sqref="M39" evalError="1"/>
    <ignoredError sqref="N39" evalError="1"/>
    <ignoredError sqref="O39" evalError="1"/>
    <ignoredError sqref="P39" evalError="1"/>
    <ignoredError sqref="Q39" evalError="1"/>
    <ignoredError sqref="R39" evalError="1"/>
    <ignoredError sqref="S39" evalError="1"/>
    <ignoredError sqref="T39" evalError="1"/>
    <ignoredError sqref="U39" evalError="1"/>
    <ignoredError sqref="V39" evalError="1"/>
    <ignoredError sqref="W39" evalError="1"/>
    <ignoredError sqref="X39" evalError="1"/>
    <ignoredError sqref="Y39" evalError="1"/>
    <ignoredError sqref="Z39" evalError="1"/>
    <ignoredError sqref="AA39" evalError="1"/>
    <ignoredError sqref="AB39" evalError="1"/>
    <ignoredError sqref="AC39" evalError="1"/>
    <ignoredError sqref="AD39" evalError="1"/>
    <ignoredError sqref="AE39" evalError="1"/>
    <ignoredError sqref="AF39" evalError="1"/>
    <ignoredError sqref="AG39" evalError="1" unlockedFormula="1"/>
    <ignoredError sqref="AH39" evalError="1"/>
    <ignoredError sqref="AI39" evalError="1"/>
    <ignoredError sqref="AJ39" evalError="1"/>
    <ignoredError sqref="AK39" evalError="1"/>
    <ignoredError sqref="AL39" evalError="1"/>
    <ignoredError sqref="AM39" evalError="1"/>
    <ignoredError sqref="AN39" evalError="1"/>
    <ignoredError sqref="AO39" evalError="1"/>
    <ignoredError sqref="AP39" evalError="1"/>
    <ignoredError sqref="AQ39" evalError="1"/>
    <ignoredError sqref="AR39" evalError="1"/>
    <ignoredError sqref="AS39" evalError="1"/>
    <ignoredError sqref="AT39" evalError="1"/>
    <ignoredError sqref="AU39" evalError="1"/>
    <ignoredError sqref="AV39" evalError="1"/>
    <ignoredError sqref="AW39" evalError="1"/>
    <ignoredError sqref="AX39" evalError="1"/>
    <ignoredError sqref="AY39" evalError="1"/>
    <ignoredError sqref="B40" evalError="1"/>
    <ignoredError sqref="C40" evalError="1"/>
    <ignoredError sqref="D40" evalError="1"/>
    <ignoredError sqref="E40" evalError="1"/>
    <ignoredError sqref="F40" evalError="1"/>
    <ignoredError sqref="G40" evalError="1"/>
    <ignoredError sqref="H40" evalError="1"/>
    <ignoredError sqref="J40" evalError="1"/>
    <ignoredError sqref="K40" evalError="1"/>
    <ignoredError sqref="L40" evalError="1"/>
    <ignoredError sqref="M40" evalError="1"/>
    <ignoredError sqref="N40" evalError="1"/>
    <ignoredError sqref="O40" evalError="1"/>
    <ignoredError sqref="P40" evalError="1"/>
    <ignoredError sqref="R40" evalError="1"/>
    <ignoredError sqref="S40" evalError="1"/>
    <ignoredError sqref="T40" evalError="1"/>
    <ignoredError sqref="U40" evalError="1"/>
    <ignoredError sqref="V40" evalError="1"/>
    <ignoredError sqref="W40" evalError="1"/>
    <ignoredError sqref="X40" evalError="1"/>
    <ignoredError sqref="Z40" evalError="1"/>
    <ignoredError sqref="AA40" evalError="1"/>
    <ignoredError sqref="AB40" evalError="1"/>
    <ignoredError sqref="AC40" evalError="1"/>
    <ignoredError sqref="AD40" evalError="1"/>
    <ignoredError sqref="AE40" evalError="1"/>
    <ignoredError sqref="AF40" evalError="1"/>
    <ignoredError sqref="AH40" evalError="1"/>
    <ignoredError sqref="AI40" evalError="1"/>
    <ignoredError sqref="AJ40" evalError="1"/>
    <ignoredError sqref="AK40" evalError="1"/>
    <ignoredError sqref="AL40" evalError="1"/>
    <ignoredError sqref="AM40" evalError="1"/>
    <ignoredError sqref="AN40" evalError="1"/>
    <ignoredError sqref="AP40" evalError="1"/>
    <ignoredError sqref="AQ40" evalError="1"/>
    <ignoredError sqref="AR40" evalError="1"/>
    <ignoredError sqref="AS40" evalError="1"/>
    <ignoredError sqref="AT40" evalError="1"/>
    <ignoredError sqref="AU40" evalError="1"/>
    <ignoredError sqref="AV40" evalError="1"/>
    <ignoredError sqref="AW40" evalError="1"/>
    <ignoredError sqref="AX40" evalError="1"/>
    <ignoredError sqref="AY40" evalError="1"/>
    <ignoredError sqref="B41" evalError="1"/>
    <ignoredError sqref="C41" evalError="1"/>
    <ignoredError sqref="D41" evalError="1"/>
    <ignoredError sqref="E41" evalError="1"/>
    <ignoredError sqref="F41" evalError="1"/>
    <ignoredError sqref="G41" evalError="1"/>
    <ignoredError sqref="H41" evalError="1"/>
    <ignoredError sqref="I41" evalError="1"/>
    <ignoredError sqref="J41" evalError="1"/>
    <ignoredError sqref="K41" evalError="1"/>
    <ignoredError sqref="L41" evalError="1"/>
    <ignoredError sqref="M41" evalError="1"/>
    <ignoredError sqref="N41" evalError="1"/>
    <ignoredError sqref="O41" evalError="1"/>
    <ignoredError sqref="P41" evalError="1"/>
    <ignoredError sqref="Q41" evalError="1"/>
    <ignoredError sqref="R41" evalError="1"/>
    <ignoredError sqref="S41" evalError="1"/>
    <ignoredError sqref="T41" evalError="1"/>
    <ignoredError sqref="U41" evalError="1"/>
    <ignoredError sqref="V41" evalError="1"/>
    <ignoredError sqref="W41" evalError="1"/>
    <ignoredError sqref="X41" evalError="1"/>
    <ignoredError sqref="Y41" evalError="1"/>
    <ignoredError sqref="Z41" evalError="1"/>
    <ignoredError sqref="AA41" evalError="1"/>
    <ignoredError sqref="AB41" evalError="1"/>
    <ignoredError sqref="AC41" evalError="1"/>
    <ignoredError sqref="AD41" evalError="1"/>
    <ignoredError sqref="AE41" evalError="1"/>
    <ignoredError sqref="AF41" evalError="1"/>
    <ignoredError sqref="AG41" evalError="1" unlockedFormula="1"/>
    <ignoredError sqref="AH41" evalError="1"/>
    <ignoredError sqref="AI41" evalError="1"/>
    <ignoredError sqref="AJ41" evalError="1"/>
    <ignoredError sqref="AK41" evalError="1"/>
    <ignoredError sqref="AL41" evalError="1"/>
    <ignoredError sqref="AM41" evalError="1"/>
    <ignoredError sqref="AN41" evalError="1"/>
    <ignoredError sqref="AO41" evalError="1"/>
    <ignoredError sqref="AP41" evalError="1"/>
    <ignoredError sqref="AQ41" evalError="1"/>
    <ignoredError sqref="AR41" evalError="1"/>
    <ignoredError sqref="AS41" evalError="1"/>
    <ignoredError sqref="AT41" evalError="1"/>
    <ignoredError sqref="AU41" evalError="1"/>
    <ignoredError sqref="AV41" evalError="1"/>
    <ignoredError sqref="AW41" evalError="1"/>
    <ignoredError sqref="AX41" evalError="1"/>
    <ignoredError sqref="AY41" evalError="1"/>
    <ignoredError sqref="A42" evalError="1"/>
    <ignoredError sqref="B42" evalError="1"/>
    <ignoredError sqref="C42" evalError="1"/>
    <ignoredError sqref="D42" evalError="1"/>
    <ignoredError sqref="E42" evalError="1"/>
    <ignoredError sqref="F42" evalError="1"/>
    <ignoredError sqref="G42" evalError="1"/>
    <ignoredError sqref="H42" evalError="1"/>
    <ignoredError sqref="I42" evalError="1"/>
    <ignoredError sqref="J42" evalError="1"/>
    <ignoredError sqref="K42" evalError="1"/>
    <ignoredError sqref="L42" evalError="1"/>
    <ignoredError sqref="M42" evalError="1"/>
    <ignoredError sqref="N42" evalError="1"/>
    <ignoredError sqref="O42" evalError="1"/>
    <ignoredError sqref="P42" evalError="1"/>
    <ignoredError sqref="Q42" evalError="1"/>
    <ignoredError sqref="R42" evalError="1"/>
    <ignoredError sqref="S42" evalError="1"/>
    <ignoredError sqref="T42" evalError="1"/>
    <ignoredError sqref="U42" evalError="1"/>
    <ignoredError sqref="V42" evalError="1"/>
    <ignoredError sqref="W42" evalError="1"/>
    <ignoredError sqref="X42" evalError="1"/>
    <ignoredError sqref="Y42" evalError="1"/>
    <ignoredError sqref="Z42" evalError="1"/>
    <ignoredError sqref="AA42" evalError="1"/>
    <ignoredError sqref="AB42" evalError="1"/>
    <ignoredError sqref="AC42" evalError="1"/>
    <ignoredError sqref="AD42" evalError="1"/>
    <ignoredError sqref="AE42" evalError="1"/>
    <ignoredError sqref="AF42" evalError="1"/>
    <ignoredError sqref="AG42" evalError="1"/>
    <ignoredError sqref="AH42" evalError="1"/>
    <ignoredError sqref="AI42" evalError="1"/>
    <ignoredError sqref="AJ42" evalError="1"/>
    <ignoredError sqref="AK42" evalError="1"/>
    <ignoredError sqref="AL42" evalError="1"/>
    <ignoredError sqref="AM42" evalError="1"/>
    <ignoredError sqref="AN42" evalError="1"/>
    <ignoredError sqref="AO42" evalError="1"/>
    <ignoredError sqref="AP42" evalError="1"/>
    <ignoredError sqref="AQ42" evalError="1"/>
    <ignoredError sqref="AR42" evalError="1"/>
    <ignoredError sqref="AS42" evalError="1"/>
    <ignoredError sqref="AT42" evalError="1"/>
    <ignoredError sqref="AU42" evalError="1"/>
    <ignoredError sqref="AV42" evalError="1"/>
    <ignoredError sqref="AW42" evalError="1"/>
    <ignoredError sqref="AX42" evalError="1"/>
    <ignoredError sqref="AY42" evalError="1"/>
    <ignoredError sqref="A43" evalError="1"/>
    <ignoredError sqref="B43" evalError="1"/>
    <ignoredError sqref="C43" evalError="1"/>
    <ignoredError sqref="D43" evalError="1"/>
    <ignoredError sqref="E43" evalError="1"/>
    <ignoredError sqref="F43" evalError="1"/>
    <ignoredError sqref="G43" evalError="1"/>
    <ignoredError sqref="H43" evalError="1"/>
    <ignoredError sqref="I43" evalError="1"/>
    <ignoredError sqref="J43" evalError="1"/>
    <ignoredError sqref="K43" evalError="1"/>
    <ignoredError sqref="L43" evalError="1"/>
    <ignoredError sqref="M43" evalError="1"/>
    <ignoredError sqref="N43" evalError="1"/>
    <ignoredError sqref="O43" evalError="1"/>
    <ignoredError sqref="P43" evalError="1"/>
    <ignoredError sqref="Q43" evalError="1"/>
    <ignoredError sqref="R43" evalError="1"/>
    <ignoredError sqref="S43" evalError="1"/>
    <ignoredError sqref="T43" evalError="1"/>
    <ignoredError sqref="U43" evalError="1"/>
    <ignoredError sqref="V43" evalError="1"/>
    <ignoredError sqref="W43" evalError="1"/>
    <ignoredError sqref="X43" evalError="1"/>
    <ignoredError sqref="Y43" evalError="1"/>
    <ignoredError sqref="Z43" evalError="1"/>
    <ignoredError sqref="AA43" evalError="1"/>
    <ignoredError sqref="AB43" evalError="1"/>
    <ignoredError sqref="AC43" evalError="1"/>
    <ignoredError sqref="AD43" evalError="1"/>
    <ignoredError sqref="AE43" evalError="1"/>
    <ignoredError sqref="AF43" evalError="1"/>
    <ignoredError sqref="AG43" evalError="1"/>
    <ignoredError sqref="AH43" evalError="1"/>
    <ignoredError sqref="AI43" evalError="1"/>
    <ignoredError sqref="AJ43" evalError="1"/>
    <ignoredError sqref="AK43" evalError="1"/>
    <ignoredError sqref="AL43" evalError="1"/>
    <ignoredError sqref="AM43" evalError="1"/>
    <ignoredError sqref="AN43" evalError="1"/>
    <ignoredError sqref="AO43" evalError="1"/>
    <ignoredError sqref="AP43" evalError="1"/>
    <ignoredError sqref="AQ43" evalError="1"/>
    <ignoredError sqref="AR43" evalError="1"/>
    <ignoredError sqref="AS43" evalError="1"/>
    <ignoredError sqref="AT43" evalError="1"/>
    <ignoredError sqref="AU43" evalError="1"/>
    <ignoredError sqref="AV43" evalError="1"/>
    <ignoredError sqref="AW43" evalError="1"/>
    <ignoredError sqref="AX43" evalError="1"/>
    <ignoredError sqref="AY43" evalError="1"/>
    <ignoredError sqref="A44" evalError="1"/>
    <ignoredError sqref="B44" evalError="1"/>
    <ignoredError sqref="C44" evalError="1"/>
    <ignoredError sqref="D44" evalError="1"/>
    <ignoredError sqref="E44" evalError="1"/>
    <ignoredError sqref="F44" evalError="1"/>
    <ignoredError sqref="G44" evalError="1"/>
    <ignoredError sqref="H44" evalError="1"/>
    <ignoredError sqref="I44" evalError="1"/>
    <ignoredError sqref="J44" evalError="1"/>
    <ignoredError sqref="K44" evalError="1"/>
    <ignoredError sqref="L44" evalError="1"/>
    <ignoredError sqref="M44" evalError="1"/>
    <ignoredError sqref="N44" evalError="1"/>
    <ignoredError sqref="O44" evalError="1"/>
    <ignoredError sqref="P44" evalError="1"/>
    <ignoredError sqref="Q44" evalError="1"/>
    <ignoredError sqref="R44" evalError="1"/>
    <ignoredError sqref="S44" evalError="1"/>
    <ignoredError sqref="T44" evalError="1"/>
    <ignoredError sqref="U44" evalError="1"/>
    <ignoredError sqref="V44" evalError="1"/>
    <ignoredError sqref="W44" evalError="1"/>
    <ignoredError sqref="X44" evalError="1"/>
    <ignoredError sqref="Y44" evalError="1"/>
    <ignoredError sqref="Z44" evalError="1"/>
    <ignoredError sqref="AA44" evalError="1"/>
    <ignoredError sqref="AB44" evalError="1"/>
    <ignoredError sqref="AC44" evalError="1"/>
    <ignoredError sqref="AD44" evalError="1"/>
    <ignoredError sqref="AE44" evalError="1"/>
    <ignoredError sqref="AF44" evalError="1"/>
    <ignoredError sqref="AG44" evalError="1"/>
    <ignoredError sqref="AH44" evalError="1"/>
    <ignoredError sqref="AI44" evalError="1"/>
    <ignoredError sqref="AJ44" evalError="1"/>
    <ignoredError sqref="AK44" evalError="1"/>
    <ignoredError sqref="AL44" evalError="1"/>
    <ignoredError sqref="AM44" evalError="1"/>
    <ignoredError sqref="AN44" evalError="1"/>
    <ignoredError sqref="AO44" evalError="1"/>
    <ignoredError sqref="AP44" evalError="1"/>
    <ignoredError sqref="AQ44" evalError="1"/>
    <ignoredError sqref="AR44" evalError="1"/>
    <ignoredError sqref="AS44" evalError="1"/>
    <ignoredError sqref="AT44" evalError="1"/>
    <ignoredError sqref="AU44" evalError="1"/>
    <ignoredError sqref="AV44" evalError="1"/>
    <ignoredError sqref="AW44" evalError="1"/>
    <ignoredError sqref="AX44" evalError="1"/>
    <ignoredError sqref="AY44" evalError="1"/>
    <ignoredError sqref="A45" evalError="1"/>
    <ignoredError sqref="B45" evalError="1"/>
    <ignoredError sqref="C45" evalError="1"/>
    <ignoredError sqref="D45" evalError="1"/>
    <ignoredError sqref="E45" evalError="1"/>
    <ignoredError sqref="F45" evalError="1"/>
    <ignoredError sqref="G45" evalError="1"/>
    <ignoredError sqref="H45" evalError="1"/>
    <ignoredError sqref="I45" evalError="1"/>
    <ignoredError sqref="J45" evalError="1"/>
    <ignoredError sqref="K45" evalError="1"/>
    <ignoredError sqref="L45" evalError="1"/>
    <ignoredError sqref="M45" evalError="1"/>
    <ignoredError sqref="N45" evalError="1"/>
    <ignoredError sqref="O45" evalError="1"/>
    <ignoredError sqref="P45" evalError="1"/>
    <ignoredError sqref="Q45" evalError="1"/>
    <ignoredError sqref="R45" evalError="1"/>
    <ignoredError sqref="S45" evalError="1"/>
    <ignoredError sqref="T45" evalError="1"/>
    <ignoredError sqref="U45" evalError="1"/>
    <ignoredError sqref="V45" evalError="1"/>
    <ignoredError sqref="W45" evalError="1"/>
    <ignoredError sqref="X45" evalError="1"/>
    <ignoredError sqref="Y45" evalError="1"/>
    <ignoredError sqref="Z45" evalError="1"/>
    <ignoredError sqref="AA45" evalError="1"/>
    <ignoredError sqref="AB45" evalError="1"/>
    <ignoredError sqref="AC45" evalError="1"/>
    <ignoredError sqref="AD45" evalError="1"/>
    <ignoredError sqref="AE45" evalError="1"/>
    <ignoredError sqref="AF45" evalError="1"/>
    <ignoredError sqref="AG45" evalError="1"/>
    <ignoredError sqref="AH45" evalError="1"/>
    <ignoredError sqref="AI45" evalError="1"/>
    <ignoredError sqref="AJ45" evalError="1"/>
    <ignoredError sqref="AK45" evalError="1"/>
    <ignoredError sqref="AL45" evalError="1"/>
    <ignoredError sqref="AM45" evalError="1"/>
    <ignoredError sqref="AN45" evalError="1"/>
    <ignoredError sqref="AO45" evalError="1"/>
    <ignoredError sqref="AP45" evalError="1"/>
    <ignoredError sqref="AQ45" evalError="1"/>
    <ignoredError sqref="AR45" evalError="1"/>
    <ignoredError sqref="AS45" evalError="1"/>
    <ignoredError sqref="AT45" evalError="1"/>
    <ignoredError sqref="AU45" evalError="1"/>
    <ignoredError sqref="AV45" evalError="1"/>
    <ignoredError sqref="AW45" evalError="1"/>
    <ignoredError sqref="AX45" evalError="1"/>
    <ignoredError sqref="AY45" evalError="1"/>
    <ignoredError sqref="A47" evalError="1"/>
    <ignoredError sqref="B47" evalError="1"/>
    <ignoredError sqref="C47" evalError="1"/>
    <ignoredError sqref="D47" evalError="1"/>
    <ignoredError sqref="E47" evalError="1"/>
    <ignoredError sqref="F47" evalError="1"/>
    <ignoredError sqref="G47" evalError="1"/>
    <ignoredError sqref="H47" evalError="1"/>
    <ignoredError sqref="I47" evalError="1"/>
    <ignoredError sqref="J47" evalError="1"/>
    <ignoredError sqref="K47" evalError="1"/>
    <ignoredError sqref="L47" evalError="1"/>
    <ignoredError sqref="M47" evalError="1"/>
    <ignoredError sqref="N47" evalError="1"/>
    <ignoredError sqref="O47" evalError="1"/>
    <ignoredError sqref="P47" evalError="1"/>
    <ignoredError sqref="Q47" evalError="1"/>
    <ignoredError sqref="R47" evalError="1"/>
    <ignoredError sqref="S47" evalError="1"/>
    <ignoredError sqref="T47" evalError="1"/>
    <ignoredError sqref="U47" evalError="1"/>
    <ignoredError sqref="V47" evalError="1"/>
    <ignoredError sqref="W47" evalError="1"/>
    <ignoredError sqref="X47" evalError="1"/>
    <ignoredError sqref="Y47" evalError="1"/>
    <ignoredError sqref="Z47" evalError="1"/>
    <ignoredError sqref="AA47" evalError="1"/>
    <ignoredError sqref="AB47" evalError="1"/>
    <ignoredError sqref="AC47" evalError="1"/>
    <ignoredError sqref="AD47" evalError="1"/>
    <ignoredError sqref="AE47" evalError="1"/>
    <ignoredError sqref="AF47" evalError="1"/>
    <ignoredError sqref="AG47" evalError="1"/>
    <ignoredError sqref="AH47" evalError="1"/>
    <ignoredError sqref="AI47" evalError="1"/>
    <ignoredError sqref="AJ47" evalError="1"/>
    <ignoredError sqref="AK47" evalError="1"/>
    <ignoredError sqref="AL47" evalError="1"/>
    <ignoredError sqref="AM47" evalError="1"/>
    <ignoredError sqref="AN47" evalError="1"/>
    <ignoredError sqref="AO47" evalError="1"/>
    <ignoredError sqref="AP47" evalError="1"/>
    <ignoredError sqref="AQ47" evalError="1"/>
    <ignoredError sqref="AR47" evalError="1"/>
    <ignoredError sqref="AS47" evalError="1"/>
    <ignoredError sqref="AT47" evalError="1"/>
    <ignoredError sqref="AU47" evalError="1"/>
    <ignoredError sqref="AV47" evalError="1"/>
    <ignoredError sqref="AW47" evalError="1"/>
    <ignoredError sqref="AX47" evalError="1"/>
    <ignoredError sqref="AY47" evalError="1"/>
    <ignoredError sqref="A48" evalError="1"/>
    <ignoredError sqref="B48" evalError="1"/>
    <ignoredError sqref="C48" evalError="1"/>
    <ignoredError sqref="D48" evalError="1"/>
    <ignoredError sqref="E48" evalError="1"/>
    <ignoredError sqref="F48" evalError="1"/>
    <ignoredError sqref="G48" evalError="1"/>
    <ignoredError sqref="H48" evalError="1"/>
    <ignoredError sqref="I48" evalError="1"/>
    <ignoredError sqref="J48" evalError="1"/>
    <ignoredError sqref="K48" evalError="1"/>
    <ignoredError sqref="L48" evalError="1"/>
    <ignoredError sqref="M48" evalError="1"/>
    <ignoredError sqref="N48" evalError="1"/>
    <ignoredError sqref="O48" evalError="1"/>
    <ignoredError sqref="P48" evalError="1"/>
    <ignoredError sqref="R48" evalError="1"/>
    <ignoredError sqref="S48" evalError="1"/>
    <ignoredError sqref="T48" evalError="1"/>
    <ignoredError sqref="U48" evalError="1"/>
    <ignoredError sqref="V48" evalError="1"/>
    <ignoredError sqref="W48" evalError="1"/>
    <ignoredError sqref="X48" evalError="1"/>
    <ignoredError sqref="Y48" evalError="1"/>
    <ignoredError sqref="Z48" evalError="1"/>
    <ignoredError sqref="AA48" evalError="1"/>
    <ignoredError sqref="AB48" evalError="1"/>
    <ignoredError sqref="AC48" evalError="1"/>
    <ignoredError sqref="AD48" evalError="1"/>
    <ignoredError sqref="AE48" evalError="1"/>
    <ignoredError sqref="AF48" evalError="1"/>
    <ignoredError sqref="AG48" evalError="1"/>
    <ignoredError sqref="AH48" evalError="1"/>
    <ignoredError sqref="AI48" evalError="1"/>
    <ignoredError sqref="AJ48" evalError="1"/>
    <ignoredError sqref="AK48" evalError="1"/>
    <ignoredError sqref="AL48" evalError="1"/>
    <ignoredError sqref="AM48" evalError="1"/>
    <ignoredError sqref="AN48" evalError="1"/>
    <ignoredError sqref="AO48" evalError="1"/>
    <ignoredError sqref="AP48" evalError="1"/>
    <ignoredError sqref="AQ48" evalError="1"/>
    <ignoredError sqref="AR48" evalError="1"/>
    <ignoredError sqref="AS48" evalError="1"/>
    <ignoredError sqref="AT48" evalError="1"/>
    <ignoredError sqref="AU48" evalError="1"/>
    <ignoredError sqref="AV48" evalError="1"/>
    <ignoredError sqref="AW48" evalError="1"/>
    <ignoredError sqref="AX48" evalError="1"/>
    <ignoredError sqref="AY48" evalError="1"/>
    <ignoredError sqref="A49" evalError="1"/>
    <ignoredError sqref="B49" evalError="1"/>
    <ignoredError sqref="C49" evalError="1"/>
    <ignoredError sqref="D49" evalError="1"/>
    <ignoredError sqref="E49" evalError="1"/>
    <ignoredError sqref="F49" evalError="1"/>
    <ignoredError sqref="G49" evalError="1"/>
    <ignoredError sqref="H49" evalError="1"/>
    <ignoredError sqref="I49" evalError="1"/>
    <ignoredError sqref="J49" evalError="1"/>
    <ignoredError sqref="K49" evalError="1"/>
    <ignoredError sqref="L49" evalError="1"/>
    <ignoredError sqref="M49" evalError="1"/>
    <ignoredError sqref="N49" evalError="1"/>
    <ignoredError sqref="O49" evalError="1"/>
    <ignoredError sqref="P49" evalError="1"/>
    <ignoredError sqref="Q49" evalError="1"/>
    <ignoredError sqref="R49" evalError="1"/>
    <ignoredError sqref="S49" evalError="1"/>
    <ignoredError sqref="T49" evalError="1"/>
    <ignoredError sqref="U49" evalError="1"/>
    <ignoredError sqref="V49" evalError="1"/>
    <ignoredError sqref="W49" evalError="1"/>
    <ignoredError sqref="X49" evalError="1"/>
    <ignoredError sqref="Y49" evalError="1"/>
    <ignoredError sqref="Z49" evalError="1"/>
    <ignoredError sqref="AA49" evalError="1"/>
    <ignoredError sqref="AB49" evalError="1"/>
    <ignoredError sqref="AC49" evalError="1"/>
    <ignoredError sqref="AD49" evalError="1"/>
    <ignoredError sqref="AE49" evalError="1"/>
    <ignoredError sqref="AF49" evalError="1"/>
    <ignoredError sqref="AG49" evalError="1"/>
    <ignoredError sqref="AH49" evalError="1"/>
    <ignoredError sqref="AI49" evalError="1"/>
    <ignoredError sqref="AJ49" evalError="1"/>
    <ignoredError sqref="AK49" evalError="1"/>
    <ignoredError sqref="AL49" evalError="1"/>
    <ignoredError sqref="AM49" evalError="1"/>
    <ignoredError sqref="AN49" evalError="1"/>
    <ignoredError sqref="AO49" evalError="1"/>
    <ignoredError sqref="AP49" evalError="1"/>
    <ignoredError sqref="AQ49" evalError="1"/>
    <ignoredError sqref="AR49" evalError="1"/>
    <ignoredError sqref="AS49" evalError="1"/>
    <ignoredError sqref="AT49" evalError="1"/>
    <ignoredError sqref="AU49" evalError="1"/>
    <ignoredError sqref="AV49" evalError="1"/>
    <ignoredError sqref="AW49" evalError="1"/>
    <ignoredError sqref="AX49" evalError="1"/>
    <ignoredError sqref="AY49" evalError="1"/>
    <ignoredError sqref="A50" evalError="1"/>
    <ignoredError sqref="B50" evalError="1"/>
    <ignoredError sqref="C50" evalError="1"/>
    <ignoredError sqref="D50" evalError="1"/>
    <ignoredError sqref="E50" evalError="1"/>
    <ignoredError sqref="F50" evalError="1"/>
    <ignoredError sqref="G50" evalError="1"/>
    <ignoredError sqref="H50" evalError="1"/>
    <ignoredError sqref="I50" evalError="1"/>
    <ignoredError sqref="J50" evalError="1"/>
    <ignoredError sqref="K50" evalError="1"/>
    <ignoredError sqref="L50" evalError="1"/>
    <ignoredError sqref="M50" evalError="1"/>
    <ignoredError sqref="N50" evalError="1"/>
    <ignoredError sqref="O50" evalError="1"/>
    <ignoredError sqref="P50" evalError="1"/>
    <ignoredError sqref="R50" evalError="1"/>
    <ignoredError sqref="S50" evalError="1"/>
    <ignoredError sqref="T50" evalError="1"/>
    <ignoredError sqref="U50" evalError="1"/>
    <ignoredError sqref="V50" evalError="1"/>
    <ignoredError sqref="W50" evalError="1"/>
    <ignoredError sqref="X50" evalError="1"/>
    <ignoredError sqref="Z50" evalError="1"/>
    <ignoredError sqref="AA50" evalError="1"/>
    <ignoredError sqref="AB50" evalError="1"/>
    <ignoredError sqref="AC50" evalError="1"/>
    <ignoredError sqref="AD50" evalError="1"/>
    <ignoredError sqref="AE50" evalError="1"/>
    <ignoredError sqref="AF50" evalError="1"/>
    <ignoredError sqref="AG50" evalError="1"/>
    <ignoredError sqref="AH50" evalError="1"/>
    <ignoredError sqref="AI50" evalError="1"/>
    <ignoredError sqref="AJ50" evalError="1"/>
    <ignoredError sqref="AK50" evalError="1"/>
    <ignoredError sqref="AL50" evalError="1"/>
    <ignoredError sqref="AM50" evalError="1"/>
    <ignoredError sqref="AN50" evalError="1"/>
    <ignoredError sqref="AO50" evalError="1"/>
    <ignoredError sqref="AP50" evalError="1"/>
    <ignoredError sqref="AQ50" evalError="1"/>
    <ignoredError sqref="AR50" evalError="1"/>
    <ignoredError sqref="AS50" evalError="1"/>
    <ignoredError sqref="AT50" evalError="1"/>
    <ignoredError sqref="AU50" evalError="1"/>
    <ignoredError sqref="AV50" evalError="1"/>
    <ignoredError sqref="AW50" evalError="1"/>
    <ignoredError sqref="AX50" evalError="1"/>
    <ignoredError sqref="AY50" evalError="1"/>
    <ignoredError sqref="A51" evalError="1"/>
    <ignoredError sqref="B51" evalError="1"/>
    <ignoredError sqref="C51" evalError="1"/>
    <ignoredError sqref="D51" evalError="1"/>
    <ignoredError sqref="E51" evalError="1"/>
    <ignoredError sqref="F51" evalError="1"/>
    <ignoredError sqref="G51" evalError="1"/>
    <ignoredError sqref="H51" evalError="1"/>
    <ignoredError sqref="I51" evalError="1"/>
    <ignoredError sqref="J51" evalError="1"/>
    <ignoredError sqref="K51" evalError="1"/>
    <ignoredError sqref="L51" evalError="1"/>
    <ignoredError sqref="M51" evalError="1"/>
    <ignoredError sqref="N51" evalError="1"/>
    <ignoredError sqref="O51" evalError="1"/>
    <ignoredError sqref="P51" evalError="1"/>
    <ignoredError sqref="Q51" evalError="1"/>
    <ignoredError sqref="R51" evalError="1"/>
    <ignoredError sqref="S51" evalError="1"/>
    <ignoredError sqref="T51" evalError="1"/>
    <ignoredError sqref="U51" evalError="1"/>
    <ignoredError sqref="V51" evalError="1"/>
    <ignoredError sqref="W51" evalError="1"/>
    <ignoredError sqref="X51" evalError="1"/>
    <ignoredError sqref="Y51" evalError="1"/>
    <ignoredError sqref="Z51" evalError="1"/>
    <ignoredError sqref="AA51" evalError="1"/>
    <ignoredError sqref="AB51" evalError="1"/>
    <ignoredError sqref="AC51" evalError="1"/>
    <ignoredError sqref="AD51" evalError="1"/>
    <ignoredError sqref="AE51" evalError="1"/>
    <ignoredError sqref="AF51" evalError="1"/>
    <ignoredError sqref="AG51" evalError="1"/>
    <ignoredError sqref="AH51" evalError="1"/>
    <ignoredError sqref="AI51" evalError="1"/>
    <ignoredError sqref="AJ51" evalError="1"/>
    <ignoredError sqref="AK51" evalError="1"/>
    <ignoredError sqref="AL51" evalError="1"/>
    <ignoredError sqref="AM51" evalError="1"/>
    <ignoredError sqref="AN51" evalError="1"/>
    <ignoredError sqref="AO51" evalError="1"/>
    <ignoredError sqref="AP51" evalError="1"/>
    <ignoredError sqref="AQ51" evalError="1"/>
    <ignoredError sqref="AR51" evalError="1"/>
    <ignoredError sqref="AS51" evalError="1"/>
    <ignoredError sqref="AT51" evalError="1"/>
    <ignoredError sqref="AU51" evalError="1"/>
    <ignoredError sqref="AV51" evalError="1"/>
    <ignoredError sqref="AW51" evalError="1"/>
    <ignoredError sqref="AX51" evalError="1"/>
    <ignoredError sqref="AY51" evalError="1"/>
    <ignoredError sqref="A52" evalError="1"/>
    <ignoredError sqref="B52" evalError="1"/>
    <ignoredError sqref="C52" evalError="1"/>
    <ignoredError sqref="D52" evalError="1"/>
    <ignoredError sqref="E52" evalError="1"/>
    <ignoredError sqref="F52" evalError="1"/>
    <ignoredError sqref="G52" evalError="1"/>
    <ignoredError sqref="H52" evalError="1"/>
    <ignoredError sqref="I52" evalError="1"/>
    <ignoredError sqref="J52" evalError="1"/>
    <ignoredError sqref="K52" evalError="1"/>
    <ignoredError sqref="L52" evalError="1"/>
    <ignoredError sqref="M52" evalError="1"/>
    <ignoredError sqref="N52" evalError="1"/>
    <ignoredError sqref="O52" evalError="1"/>
    <ignoredError sqref="P52" evalError="1"/>
    <ignoredError sqref="R52" evalError="1"/>
    <ignoredError sqref="S52" evalError="1"/>
    <ignoredError sqref="T52" evalError="1"/>
    <ignoredError sqref="U52" evalError="1"/>
    <ignoredError sqref="V52" evalError="1"/>
    <ignoredError sqref="W52" evalError="1"/>
    <ignoredError sqref="X52" evalError="1"/>
    <ignoredError sqref="Z52" evalError="1"/>
    <ignoredError sqref="AA52" evalError="1"/>
    <ignoredError sqref="AB52" evalError="1"/>
    <ignoredError sqref="AC52" evalError="1"/>
    <ignoredError sqref="AD52" evalError="1"/>
    <ignoredError sqref="AE52" evalError="1"/>
    <ignoredError sqref="AF52" evalError="1"/>
    <ignoredError sqref="AG52" evalError="1"/>
    <ignoredError sqref="AH52" evalError="1"/>
    <ignoredError sqref="AI52" evalError="1"/>
    <ignoredError sqref="AJ52" evalError="1"/>
    <ignoredError sqref="AK52" evalError="1"/>
    <ignoredError sqref="AL52" evalError="1"/>
    <ignoredError sqref="AM52" evalError="1"/>
    <ignoredError sqref="AN52" evalError="1"/>
    <ignoredError sqref="AO52" evalError="1"/>
    <ignoredError sqref="AP52" evalError="1"/>
    <ignoredError sqref="AQ52" evalError="1"/>
    <ignoredError sqref="AR52" evalError="1"/>
    <ignoredError sqref="AS52" evalError="1"/>
    <ignoredError sqref="AT52" evalError="1"/>
    <ignoredError sqref="AU52" evalError="1"/>
    <ignoredError sqref="AV52" evalError="1"/>
    <ignoredError sqref="AW52" evalError="1"/>
    <ignoredError sqref="AX52" evalError="1"/>
    <ignoredError sqref="AY52" evalError="1"/>
    <ignoredError sqref="A53" evalError="1"/>
    <ignoredError sqref="B53" evalError="1"/>
    <ignoredError sqref="C53" evalError="1"/>
    <ignoredError sqref="D53" evalError="1"/>
    <ignoredError sqref="E53" evalError="1"/>
    <ignoredError sqref="F53" evalError="1"/>
    <ignoredError sqref="G53" evalError="1"/>
    <ignoredError sqref="H53" evalError="1"/>
    <ignoredError sqref="I53" evalError="1"/>
    <ignoredError sqref="J53" evalError="1"/>
    <ignoredError sqref="K53" evalError="1"/>
    <ignoredError sqref="L53" evalError="1"/>
    <ignoredError sqref="M53" evalError="1"/>
    <ignoredError sqref="N53" evalError="1"/>
    <ignoredError sqref="O53" evalError="1"/>
    <ignoredError sqref="P53" evalError="1"/>
    <ignoredError sqref="Q53" evalError="1"/>
    <ignoredError sqref="R53" evalError="1"/>
    <ignoredError sqref="S53" evalError="1"/>
    <ignoredError sqref="T53" evalError="1"/>
    <ignoredError sqref="U53" evalError="1"/>
    <ignoredError sqref="V53" evalError="1"/>
    <ignoredError sqref="W53" evalError="1"/>
    <ignoredError sqref="X53" evalError="1"/>
    <ignoredError sqref="Y53" evalError="1"/>
    <ignoredError sqref="Z53" evalError="1"/>
    <ignoredError sqref="AA53" evalError="1"/>
    <ignoredError sqref="AB53" evalError="1"/>
    <ignoredError sqref="AC53" evalError="1"/>
    <ignoredError sqref="AD53" evalError="1"/>
    <ignoredError sqref="AE53" evalError="1"/>
    <ignoredError sqref="AF53" evalError="1"/>
    <ignoredError sqref="AG53" evalError="1"/>
    <ignoredError sqref="AH53" evalError="1"/>
    <ignoredError sqref="AI53" evalError="1"/>
    <ignoredError sqref="AJ53" evalError="1"/>
    <ignoredError sqref="AK53" evalError="1"/>
    <ignoredError sqref="AL53" evalError="1"/>
    <ignoredError sqref="AM53" evalError="1"/>
    <ignoredError sqref="AN53" evalError="1"/>
    <ignoredError sqref="AO53" evalError="1"/>
    <ignoredError sqref="AP53" evalError="1"/>
    <ignoredError sqref="AQ53" evalError="1"/>
    <ignoredError sqref="AR53" evalError="1"/>
    <ignoredError sqref="AS53" evalError="1"/>
    <ignoredError sqref="AT53" evalError="1"/>
    <ignoredError sqref="AU53" evalError="1"/>
    <ignoredError sqref="AV53" evalError="1"/>
    <ignoredError sqref="AW53" evalError="1"/>
    <ignoredError sqref="AX53" evalError="1"/>
    <ignoredError sqref="AY53" evalError="1"/>
    <ignoredError sqref="A54" evalError="1"/>
    <ignoredError sqref="B54" evalError="1"/>
    <ignoredError sqref="C54" evalError="1"/>
    <ignoredError sqref="D54" evalError="1"/>
    <ignoredError sqref="E54" evalError="1"/>
    <ignoredError sqref="F54" evalError="1"/>
    <ignoredError sqref="G54" evalError="1"/>
    <ignoredError sqref="H54" evalError="1"/>
    <ignoredError sqref="I54" evalError="1"/>
    <ignoredError sqref="J54" evalError="1"/>
    <ignoredError sqref="K54" evalError="1"/>
    <ignoredError sqref="L54" evalError="1"/>
    <ignoredError sqref="M54" evalError="1"/>
    <ignoredError sqref="N54" evalError="1"/>
    <ignoredError sqref="O54" evalError="1"/>
    <ignoredError sqref="P54" evalError="1"/>
    <ignoredError sqref="R54" evalError="1"/>
    <ignoredError sqref="S54" evalError="1"/>
    <ignoredError sqref="T54" evalError="1"/>
    <ignoredError sqref="U54" evalError="1"/>
    <ignoredError sqref="V54" evalError="1"/>
    <ignoredError sqref="W54" evalError="1"/>
    <ignoredError sqref="X54" evalError="1"/>
    <ignoredError sqref="Z54" evalError="1"/>
    <ignoredError sqref="AA54" evalError="1"/>
    <ignoredError sqref="AB54" evalError="1"/>
    <ignoredError sqref="AC54" evalError="1"/>
    <ignoredError sqref="AD54" evalError="1"/>
    <ignoredError sqref="AE54" evalError="1"/>
    <ignoredError sqref="AF54" evalError="1"/>
    <ignoredError sqref="AG54" evalError="1"/>
    <ignoredError sqref="AH54" evalError="1"/>
    <ignoredError sqref="AI54" evalError="1"/>
    <ignoredError sqref="AJ54" evalError="1"/>
    <ignoredError sqref="AK54" evalError="1"/>
    <ignoredError sqref="AL54" evalError="1"/>
    <ignoredError sqref="AM54" evalError="1"/>
    <ignoredError sqref="AN54" evalError="1"/>
    <ignoredError sqref="AO54" evalError="1"/>
    <ignoredError sqref="AP54" evalError="1"/>
    <ignoredError sqref="AQ54" evalError="1"/>
    <ignoredError sqref="AR54" evalError="1"/>
    <ignoredError sqref="AS54" evalError="1"/>
    <ignoredError sqref="AT54" evalError="1"/>
    <ignoredError sqref="AU54" evalError="1"/>
    <ignoredError sqref="AV54" evalError="1"/>
    <ignoredError sqref="AW54" evalError="1"/>
    <ignoredError sqref="AX54" evalError="1"/>
    <ignoredError sqref="AY54" evalError="1"/>
    <ignoredError sqref="A55" evalError="1"/>
    <ignoredError sqref="B55" evalError="1"/>
    <ignoredError sqref="C55" evalError="1"/>
    <ignoredError sqref="D55" evalError="1"/>
    <ignoredError sqref="E55" evalError="1"/>
    <ignoredError sqref="F55" evalError="1"/>
    <ignoredError sqref="G55" evalError="1"/>
    <ignoredError sqref="H55" evalError="1"/>
    <ignoredError sqref="I55" evalError="1"/>
    <ignoredError sqref="J55" evalError="1"/>
    <ignoredError sqref="K55" evalError="1"/>
    <ignoredError sqref="L55" evalError="1"/>
    <ignoredError sqref="M55" evalError="1"/>
    <ignoredError sqref="N55" evalError="1"/>
    <ignoredError sqref="O55" evalError="1"/>
    <ignoredError sqref="P55" evalError="1"/>
    <ignoredError sqref="Q55" evalError="1"/>
    <ignoredError sqref="R55" evalError="1"/>
    <ignoredError sqref="S55" evalError="1"/>
    <ignoredError sqref="T55" evalError="1"/>
    <ignoredError sqref="U55" evalError="1"/>
    <ignoredError sqref="V55" evalError="1"/>
    <ignoredError sqref="W55" evalError="1"/>
    <ignoredError sqref="X55" evalError="1"/>
    <ignoredError sqref="Y55" evalError="1"/>
    <ignoredError sqref="Z55" evalError="1"/>
    <ignoredError sqref="AA55" evalError="1"/>
    <ignoredError sqref="AB55" evalError="1"/>
    <ignoredError sqref="AC55" evalError="1"/>
    <ignoredError sqref="AD55" evalError="1"/>
    <ignoredError sqref="AE55" evalError="1"/>
    <ignoredError sqref="AF55" evalError="1"/>
    <ignoredError sqref="AG55" evalError="1"/>
    <ignoredError sqref="AH55" evalError="1"/>
    <ignoredError sqref="AI55" evalError="1"/>
    <ignoredError sqref="AJ55" evalError="1"/>
    <ignoredError sqref="AK55" evalError="1"/>
    <ignoredError sqref="AL55" evalError="1"/>
    <ignoredError sqref="AM55" evalError="1"/>
    <ignoredError sqref="AN55" evalError="1"/>
    <ignoredError sqref="AO55" evalError="1"/>
    <ignoredError sqref="AP55" evalError="1"/>
    <ignoredError sqref="AQ55" evalError="1"/>
    <ignoredError sqref="AR55" evalError="1"/>
    <ignoredError sqref="AS55" evalError="1"/>
    <ignoredError sqref="AT55" evalError="1"/>
    <ignoredError sqref="AU55" evalError="1"/>
    <ignoredError sqref="AV55" evalError="1"/>
    <ignoredError sqref="AW55" evalError="1"/>
    <ignoredError sqref="AX55" evalError="1"/>
    <ignoredError sqref="AY55" evalError="1"/>
    <ignoredError sqref="A56" evalError="1"/>
    <ignoredError sqref="B56" evalError="1"/>
    <ignoredError sqref="C56" evalError="1"/>
    <ignoredError sqref="D56" evalError="1"/>
    <ignoredError sqref="E56" evalError="1"/>
    <ignoredError sqref="F56" evalError="1"/>
    <ignoredError sqref="G56" evalError="1"/>
    <ignoredError sqref="H56" evalError="1"/>
    <ignoredError sqref="I56" evalError="1"/>
    <ignoredError sqref="J56" evalError="1"/>
    <ignoredError sqref="K56" evalError="1"/>
    <ignoredError sqref="L56" evalError="1"/>
    <ignoredError sqref="M56" evalError="1"/>
    <ignoredError sqref="N56" evalError="1"/>
    <ignoredError sqref="O56" evalError="1"/>
    <ignoredError sqref="P56" evalError="1"/>
    <ignoredError sqref="R56" evalError="1"/>
    <ignoredError sqref="S56" evalError="1"/>
    <ignoredError sqref="T56" evalError="1"/>
    <ignoredError sqref="U56" evalError="1"/>
    <ignoredError sqref="V56" evalError="1"/>
    <ignoredError sqref="W56" evalError="1"/>
    <ignoredError sqref="X56" evalError="1"/>
    <ignoredError sqref="Z56" evalError="1"/>
    <ignoredError sqref="AA56" evalError="1"/>
    <ignoredError sqref="AB56" evalError="1"/>
    <ignoredError sqref="AC56" evalError="1"/>
    <ignoredError sqref="AD56" evalError="1"/>
    <ignoredError sqref="AE56" evalError="1"/>
    <ignoredError sqref="AF56" evalError="1"/>
    <ignoredError sqref="AG56" evalError="1"/>
    <ignoredError sqref="AH56" evalError="1"/>
    <ignoredError sqref="AI56" evalError="1"/>
    <ignoredError sqref="AJ56" evalError="1"/>
    <ignoredError sqref="AK56" evalError="1"/>
    <ignoredError sqref="AL56" evalError="1"/>
    <ignoredError sqref="AM56" evalError="1"/>
    <ignoredError sqref="AN56" evalError="1"/>
    <ignoredError sqref="AO56" evalError="1"/>
    <ignoredError sqref="AP56" evalError="1"/>
    <ignoredError sqref="AQ56" evalError="1"/>
    <ignoredError sqref="AR56" evalError="1"/>
    <ignoredError sqref="AS56" evalError="1"/>
    <ignoredError sqref="AT56" evalError="1"/>
    <ignoredError sqref="AU56" evalError="1"/>
    <ignoredError sqref="AV56" evalError="1"/>
    <ignoredError sqref="AW56" evalError="1"/>
    <ignoredError sqref="AX56" evalError="1"/>
    <ignoredError sqref="AY56" evalError="1"/>
    <ignoredError sqref="A57" evalError="1"/>
    <ignoredError sqref="B57" evalError="1"/>
    <ignoredError sqref="C57" evalError="1"/>
    <ignoredError sqref="D57" evalError="1"/>
    <ignoredError sqref="E57" evalError="1"/>
    <ignoredError sqref="F57" evalError="1"/>
    <ignoredError sqref="G57" evalError="1"/>
    <ignoredError sqref="H57" evalError="1"/>
    <ignoredError sqref="I57" evalError="1"/>
    <ignoredError sqref="J57" evalError="1"/>
    <ignoredError sqref="K57" evalError="1"/>
    <ignoredError sqref="L57" evalError="1"/>
    <ignoredError sqref="M57" evalError="1"/>
    <ignoredError sqref="N57" evalError="1"/>
    <ignoredError sqref="O57" evalError="1"/>
    <ignoredError sqref="P57" evalError="1"/>
    <ignoredError sqref="Q57" evalError="1"/>
    <ignoredError sqref="R57" evalError="1"/>
    <ignoredError sqref="S57" evalError="1"/>
    <ignoredError sqref="T57" evalError="1"/>
    <ignoredError sqref="U57" evalError="1"/>
    <ignoredError sqref="V57" evalError="1"/>
    <ignoredError sqref="W57" evalError="1"/>
    <ignoredError sqref="X57" evalError="1"/>
    <ignoredError sqref="Y57" evalError="1"/>
    <ignoredError sqref="Z57" evalError="1"/>
    <ignoredError sqref="AA57" evalError="1"/>
    <ignoredError sqref="AB57" evalError="1"/>
    <ignoredError sqref="AC57" evalError="1"/>
    <ignoredError sqref="AD57" evalError="1"/>
    <ignoredError sqref="AE57" evalError="1"/>
    <ignoredError sqref="AF57" evalError="1"/>
    <ignoredError sqref="AG57" evalError="1"/>
    <ignoredError sqref="AH57" evalError="1"/>
    <ignoredError sqref="AI57" evalError="1"/>
    <ignoredError sqref="AJ57" evalError="1"/>
    <ignoredError sqref="AK57" evalError="1"/>
    <ignoredError sqref="AL57" evalError="1"/>
    <ignoredError sqref="AM57" evalError="1"/>
    <ignoredError sqref="AN57" evalError="1"/>
    <ignoredError sqref="AO57" evalError="1"/>
    <ignoredError sqref="AP57" evalError="1"/>
    <ignoredError sqref="AQ57" evalError="1"/>
    <ignoredError sqref="AR57" evalError="1"/>
    <ignoredError sqref="AS57" evalError="1"/>
    <ignoredError sqref="AT57" evalError="1"/>
    <ignoredError sqref="AU57" evalError="1"/>
    <ignoredError sqref="AV57" evalError="1"/>
    <ignoredError sqref="AW57" evalError="1"/>
    <ignoredError sqref="AX57" evalError="1"/>
    <ignoredError sqref="AY57" evalError="1"/>
    <ignoredError sqref="A58" evalError="1"/>
    <ignoredError sqref="B58" evalError="1"/>
    <ignoredError sqref="C58" evalError="1"/>
    <ignoredError sqref="D58" evalError="1"/>
    <ignoredError sqref="E58" evalError="1"/>
    <ignoredError sqref="F58" evalError="1"/>
    <ignoredError sqref="G58" evalError="1"/>
    <ignoredError sqref="H58" evalError="1"/>
    <ignoredError sqref="I58" evalError="1"/>
    <ignoredError sqref="J58" evalError="1"/>
    <ignoredError sqref="K58" evalError="1"/>
    <ignoredError sqref="L58" evalError="1"/>
    <ignoredError sqref="M58" evalError="1"/>
    <ignoredError sqref="N58" evalError="1"/>
    <ignoredError sqref="O58" evalError="1"/>
    <ignoredError sqref="P58" evalError="1"/>
    <ignoredError sqref="R58" evalError="1"/>
    <ignoredError sqref="S58" evalError="1"/>
    <ignoredError sqref="T58" evalError="1"/>
    <ignoredError sqref="U58" evalError="1"/>
    <ignoredError sqref="V58" evalError="1"/>
    <ignoredError sqref="W58" evalError="1"/>
    <ignoredError sqref="X58" evalError="1"/>
    <ignoredError sqref="Z58" evalError="1"/>
    <ignoredError sqref="AA58" evalError="1"/>
    <ignoredError sqref="AB58" evalError="1"/>
    <ignoredError sqref="AC58" evalError="1"/>
    <ignoredError sqref="AD58" evalError="1"/>
    <ignoredError sqref="AE58" evalError="1"/>
    <ignoredError sqref="AF58" evalError="1"/>
    <ignoredError sqref="AG58" evalError="1"/>
    <ignoredError sqref="AH58" evalError="1"/>
    <ignoredError sqref="AI58" evalError="1"/>
    <ignoredError sqref="AJ58" evalError="1"/>
    <ignoredError sqref="AK58" evalError="1"/>
    <ignoredError sqref="AL58" evalError="1"/>
    <ignoredError sqref="AM58" evalError="1"/>
    <ignoredError sqref="AN58" evalError="1"/>
    <ignoredError sqref="AO58" evalError="1"/>
    <ignoredError sqref="AP58" evalError="1"/>
    <ignoredError sqref="AQ58" evalError="1"/>
    <ignoredError sqref="AR58" evalError="1"/>
    <ignoredError sqref="AS58" evalError="1"/>
    <ignoredError sqref="AT58" evalError="1"/>
    <ignoredError sqref="AU58" evalError="1"/>
    <ignoredError sqref="AV58" evalError="1"/>
    <ignoredError sqref="AW58" evalError="1"/>
    <ignoredError sqref="AX58" evalError="1"/>
    <ignoredError sqref="AY58" evalError="1"/>
    <ignoredError sqref="A59" evalError="1"/>
    <ignoredError sqref="B59" evalError="1"/>
    <ignoredError sqref="C59" evalError="1"/>
    <ignoredError sqref="D59" evalError="1"/>
    <ignoredError sqref="E59" evalError="1"/>
    <ignoredError sqref="F59" evalError="1"/>
    <ignoredError sqref="G59" evalError="1"/>
    <ignoredError sqref="H59" evalError="1"/>
    <ignoredError sqref="I59" evalError="1"/>
    <ignoredError sqref="J59" evalError="1"/>
    <ignoredError sqref="K59" evalError="1"/>
    <ignoredError sqref="L59" evalError="1"/>
    <ignoredError sqref="M59" evalError="1"/>
    <ignoredError sqref="N59" evalError="1"/>
    <ignoredError sqref="O59" evalError="1"/>
    <ignoredError sqref="P59" evalError="1"/>
    <ignoredError sqref="Q59" evalError="1"/>
    <ignoredError sqref="R59" evalError="1"/>
    <ignoredError sqref="S59" evalError="1"/>
    <ignoredError sqref="T59" evalError="1"/>
    <ignoredError sqref="U59" evalError="1"/>
    <ignoredError sqref="V59" evalError="1"/>
    <ignoredError sqref="W59" evalError="1"/>
    <ignoredError sqref="X59" evalError="1"/>
    <ignoredError sqref="Y59" evalError="1"/>
    <ignoredError sqref="Z59" evalError="1"/>
    <ignoredError sqref="AA59" evalError="1"/>
    <ignoredError sqref="AB59" evalError="1"/>
    <ignoredError sqref="AC59" evalError="1"/>
    <ignoredError sqref="AD59" evalError="1"/>
    <ignoredError sqref="AE59" evalError="1"/>
    <ignoredError sqref="AF59" evalError="1"/>
    <ignoredError sqref="AG59" evalError="1"/>
    <ignoredError sqref="AH59" evalError="1"/>
    <ignoredError sqref="AI59" evalError="1"/>
    <ignoredError sqref="AJ59" evalError="1"/>
    <ignoredError sqref="AK59" evalError="1"/>
    <ignoredError sqref="AL59" evalError="1"/>
    <ignoredError sqref="AM59" evalError="1"/>
    <ignoredError sqref="AN59" evalError="1"/>
    <ignoredError sqref="AO59" evalError="1"/>
    <ignoredError sqref="AP59" evalError="1"/>
    <ignoredError sqref="AQ59" evalError="1"/>
    <ignoredError sqref="AR59" evalError="1"/>
    <ignoredError sqref="AS59" evalError="1"/>
    <ignoredError sqref="AT59" evalError="1"/>
    <ignoredError sqref="AU59" evalError="1"/>
    <ignoredError sqref="AV59" evalError="1"/>
    <ignoredError sqref="AW59" evalError="1"/>
    <ignoredError sqref="AX59" evalError="1"/>
    <ignoredError sqref="AY59" evalError="1"/>
    <ignoredError sqref="A60" evalError="1"/>
    <ignoredError sqref="B60" evalError="1"/>
    <ignoredError sqref="C60" evalError="1"/>
    <ignoredError sqref="D60" evalError="1"/>
    <ignoredError sqref="E60" evalError="1"/>
    <ignoredError sqref="F60" evalError="1"/>
    <ignoredError sqref="G60" evalError="1"/>
    <ignoredError sqref="H60" evalError="1"/>
    <ignoredError sqref="I60" evalError="1"/>
    <ignoredError sqref="J60" evalError="1"/>
    <ignoredError sqref="K60" evalError="1"/>
    <ignoredError sqref="L60" evalError="1"/>
    <ignoredError sqref="M60" evalError="1"/>
    <ignoredError sqref="N60" evalError="1"/>
    <ignoredError sqref="O60" evalError="1"/>
    <ignoredError sqref="P60" evalError="1"/>
    <ignoredError sqref="R60" evalError="1"/>
    <ignoredError sqref="S60" evalError="1"/>
    <ignoredError sqref="T60" evalError="1"/>
    <ignoredError sqref="U60" evalError="1"/>
    <ignoredError sqref="V60" evalError="1"/>
    <ignoredError sqref="W60" evalError="1"/>
    <ignoredError sqref="X60" evalError="1"/>
    <ignoredError sqref="Z60" evalError="1"/>
    <ignoredError sqref="AA60" evalError="1"/>
    <ignoredError sqref="AB60" evalError="1"/>
    <ignoredError sqref="AC60" evalError="1"/>
    <ignoredError sqref="AD60" evalError="1"/>
    <ignoredError sqref="AE60" evalError="1"/>
    <ignoredError sqref="AF60" evalError="1"/>
    <ignoredError sqref="AG60" evalError="1"/>
    <ignoredError sqref="AH60" evalError="1"/>
    <ignoredError sqref="AI60" evalError="1"/>
    <ignoredError sqref="AJ60" evalError="1"/>
    <ignoredError sqref="AK60" evalError="1"/>
    <ignoredError sqref="AL60" evalError="1"/>
    <ignoredError sqref="AM60" evalError="1"/>
    <ignoredError sqref="AN60" evalError="1"/>
    <ignoredError sqref="AO60" evalError="1"/>
    <ignoredError sqref="AP60" evalError="1"/>
    <ignoredError sqref="AQ60" evalError="1"/>
    <ignoredError sqref="AR60" evalError="1"/>
    <ignoredError sqref="AS60" evalError="1"/>
    <ignoredError sqref="AT60" evalError="1"/>
    <ignoredError sqref="AU60" evalError="1"/>
    <ignoredError sqref="AV60" evalError="1"/>
    <ignoredError sqref="AW60" evalError="1"/>
    <ignoredError sqref="AX60" evalError="1"/>
    <ignoredError sqref="AY60" evalError="1"/>
    <ignoredError sqref="A61" evalError="1"/>
    <ignoredError sqref="B61" evalError="1"/>
    <ignoredError sqref="C61" evalError="1"/>
    <ignoredError sqref="D61" evalError="1"/>
    <ignoredError sqref="E61" evalError="1"/>
    <ignoredError sqref="F61" evalError="1"/>
    <ignoredError sqref="G61" evalError="1"/>
    <ignoredError sqref="H61" evalError="1"/>
    <ignoredError sqref="I61" evalError="1"/>
    <ignoredError sqref="J61" evalError="1"/>
    <ignoredError sqref="K61" evalError="1"/>
    <ignoredError sqref="L61" evalError="1"/>
    <ignoredError sqref="M61" evalError="1"/>
    <ignoredError sqref="N61" evalError="1"/>
    <ignoredError sqref="O61" evalError="1"/>
    <ignoredError sqref="P61" evalError="1"/>
    <ignoredError sqref="Q61" evalError="1"/>
    <ignoredError sqref="R61" evalError="1"/>
    <ignoredError sqref="S61" evalError="1"/>
    <ignoredError sqref="T61" evalError="1"/>
    <ignoredError sqref="U61" evalError="1"/>
    <ignoredError sqref="V61" evalError="1"/>
    <ignoredError sqref="W61" evalError="1"/>
    <ignoredError sqref="X61" evalError="1"/>
    <ignoredError sqref="Y61" evalError="1"/>
    <ignoredError sqref="Z61" evalError="1"/>
    <ignoredError sqref="AA61" evalError="1"/>
    <ignoredError sqref="AB61" evalError="1"/>
    <ignoredError sqref="AC61" evalError="1"/>
    <ignoredError sqref="AD61" evalError="1"/>
    <ignoredError sqref="AE61" evalError="1"/>
    <ignoredError sqref="AF61" evalError="1"/>
    <ignoredError sqref="AG61" evalError="1"/>
    <ignoredError sqref="AH61" evalError="1"/>
    <ignoredError sqref="AI61" evalError="1"/>
    <ignoredError sqref="AJ61" evalError="1"/>
    <ignoredError sqref="AK61" evalError="1"/>
    <ignoredError sqref="AL61" evalError="1"/>
    <ignoredError sqref="AM61" evalError="1"/>
    <ignoredError sqref="AN61" evalError="1"/>
    <ignoredError sqref="AO61" evalError="1"/>
    <ignoredError sqref="AP61" evalError="1"/>
    <ignoredError sqref="AQ61" evalError="1"/>
    <ignoredError sqref="AR61" evalError="1"/>
    <ignoredError sqref="AS61" evalError="1"/>
    <ignoredError sqref="AT61" evalError="1"/>
    <ignoredError sqref="AU61" evalError="1"/>
    <ignoredError sqref="AV61" evalError="1"/>
    <ignoredError sqref="AW61" evalError="1"/>
    <ignoredError sqref="AX61" evalError="1"/>
    <ignoredError sqref="AY61" evalError="1"/>
    <ignoredError sqref="A62" evalError="1"/>
    <ignoredError sqref="B62" evalError="1"/>
    <ignoredError sqref="C62" evalError="1"/>
    <ignoredError sqref="D62" evalError="1"/>
    <ignoredError sqref="E62" evalError="1"/>
    <ignoredError sqref="F62" evalError="1"/>
    <ignoredError sqref="G62" evalError="1"/>
    <ignoredError sqref="H62" evalError="1"/>
    <ignoredError sqref="I62" evalError="1"/>
    <ignoredError sqref="J62" evalError="1"/>
    <ignoredError sqref="K62" evalError="1"/>
    <ignoredError sqref="L62" evalError="1"/>
    <ignoredError sqref="M62" evalError="1"/>
    <ignoredError sqref="N62" evalError="1"/>
    <ignoredError sqref="O62" evalError="1"/>
    <ignoredError sqref="P62" evalError="1"/>
    <ignoredError sqref="Q62" evalError="1"/>
    <ignoredError sqref="R62" evalError="1"/>
    <ignoredError sqref="S62" evalError="1"/>
    <ignoredError sqref="T62" evalError="1"/>
    <ignoredError sqref="U62" evalError="1"/>
    <ignoredError sqref="V62" evalError="1"/>
    <ignoredError sqref="W62" evalError="1"/>
    <ignoredError sqref="X62" evalError="1"/>
    <ignoredError sqref="Y62" evalError="1"/>
    <ignoredError sqref="Z62" evalError="1"/>
    <ignoredError sqref="AA62" evalError="1"/>
    <ignoredError sqref="AB62" evalError="1"/>
    <ignoredError sqref="AC62" evalError="1"/>
    <ignoredError sqref="AD62" evalError="1"/>
    <ignoredError sqref="AE62" evalError="1"/>
    <ignoredError sqref="AF62" evalError="1"/>
    <ignoredError sqref="AG62" evalError="1"/>
    <ignoredError sqref="AH62" evalError="1"/>
    <ignoredError sqref="AI62" evalError="1"/>
    <ignoredError sqref="AJ62" evalError="1"/>
    <ignoredError sqref="AK62" evalError="1"/>
    <ignoredError sqref="AL62" evalError="1"/>
    <ignoredError sqref="AM62" evalError="1"/>
    <ignoredError sqref="AN62" evalError="1"/>
    <ignoredError sqref="AO62" evalError="1"/>
    <ignoredError sqref="AP62" evalError="1"/>
    <ignoredError sqref="AQ62" evalError="1"/>
    <ignoredError sqref="AR62" evalError="1"/>
    <ignoredError sqref="AS62" evalError="1"/>
    <ignoredError sqref="AT62" evalError="1"/>
    <ignoredError sqref="AU62" evalError="1"/>
    <ignoredError sqref="AV62" evalError="1"/>
    <ignoredError sqref="AW62" evalError="1"/>
    <ignoredError sqref="AX62" evalError="1"/>
    <ignoredError sqref="AY62" evalError="1"/>
    <ignoredError sqref="A63" evalError="1"/>
    <ignoredError sqref="B63" evalError="1"/>
    <ignoredError sqref="C63" evalError="1"/>
    <ignoredError sqref="D63" evalError="1"/>
    <ignoredError sqref="E63" evalError="1"/>
    <ignoredError sqref="F63" evalError="1"/>
    <ignoredError sqref="G63" evalError="1"/>
    <ignoredError sqref="H63" evalError="1"/>
    <ignoredError sqref="I63" evalError="1"/>
    <ignoredError sqref="J63" evalError="1"/>
    <ignoredError sqref="K63" evalError="1"/>
    <ignoredError sqref="L63" evalError="1"/>
    <ignoredError sqref="M63" evalError="1"/>
    <ignoredError sqref="N63" evalError="1"/>
    <ignoredError sqref="O63" evalError="1"/>
    <ignoredError sqref="P63" evalError="1"/>
    <ignoredError sqref="Q63" evalError="1"/>
    <ignoredError sqref="R63" evalError="1"/>
    <ignoredError sqref="S63" evalError="1"/>
    <ignoredError sqref="T63" evalError="1"/>
    <ignoredError sqref="U63" evalError="1"/>
    <ignoredError sqref="V63" evalError="1"/>
    <ignoredError sqref="W63" evalError="1"/>
    <ignoredError sqref="X63" evalError="1"/>
    <ignoredError sqref="Y63" evalError="1"/>
    <ignoredError sqref="Z63" evalError="1"/>
    <ignoredError sqref="AA63" evalError="1"/>
    <ignoredError sqref="AB63" evalError="1"/>
    <ignoredError sqref="AC63" evalError="1"/>
    <ignoredError sqref="AD63" evalError="1"/>
    <ignoredError sqref="AE63" evalError="1"/>
    <ignoredError sqref="AF63" evalError="1"/>
    <ignoredError sqref="AG63" evalError="1"/>
    <ignoredError sqref="AH63" evalError="1"/>
    <ignoredError sqref="AI63" evalError="1"/>
    <ignoredError sqref="AJ63" evalError="1"/>
    <ignoredError sqref="AK63" evalError="1"/>
    <ignoredError sqref="AL63" evalError="1"/>
    <ignoredError sqref="AM63" evalError="1"/>
    <ignoredError sqref="AN63" evalError="1"/>
    <ignoredError sqref="AO63" evalError="1"/>
    <ignoredError sqref="AP63" evalError="1"/>
    <ignoredError sqref="AQ63" evalError="1"/>
    <ignoredError sqref="AR63" evalError="1"/>
    <ignoredError sqref="AS63" evalError="1"/>
    <ignoredError sqref="AT63" evalError="1"/>
    <ignoredError sqref="AU63" evalError="1"/>
    <ignoredError sqref="AV63" evalError="1"/>
    <ignoredError sqref="AW63" evalError="1"/>
    <ignoredError sqref="AX63" evalError="1"/>
    <ignoredError sqref="AY63" evalError="1"/>
    <ignoredError sqref="A64" evalError="1"/>
    <ignoredError sqref="B64" evalError="1"/>
    <ignoredError sqref="C64" evalError="1"/>
    <ignoredError sqref="D64" evalError="1"/>
    <ignoredError sqref="E64" evalError="1"/>
    <ignoredError sqref="F64" evalError="1"/>
    <ignoredError sqref="G64" evalError="1"/>
    <ignoredError sqref="H64" evalError="1"/>
    <ignoredError sqref="I64" evalError="1"/>
    <ignoredError sqref="J64" evalError="1"/>
    <ignoredError sqref="K64" evalError="1"/>
    <ignoredError sqref="L64" evalError="1"/>
    <ignoredError sqref="M64" evalError="1"/>
    <ignoredError sqref="N64" evalError="1"/>
    <ignoredError sqref="O64" evalError="1"/>
    <ignoredError sqref="P64" evalError="1"/>
    <ignoredError sqref="Q64" evalError="1"/>
    <ignoredError sqref="R64" evalError="1"/>
    <ignoredError sqref="S64" evalError="1"/>
    <ignoredError sqref="T64" evalError="1"/>
    <ignoredError sqref="U64" evalError="1"/>
    <ignoredError sqref="V64" evalError="1"/>
    <ignoredError sqref="W64" evalError="1"/>
    <ignoredError sqref="X64" evalError="1"/>
    <ignoredError sqref="Y64" evalError="1"/>
    <ignoredError sqref="Z64" evalError="1"/>
    <ignoredError sqref="AA64" evalError="1"/>
    <ignoredError sqref="AB64" evalError="1"/>
    <ignoredError sqref="AC64" evalError="1"/>
    <ignoredError sqref="AD64" evalError="1"/>
    <ignoredError sqref="AE64" evalError="1"/>
    <ignoredError sqref="AF64" evalError="1"/>
    <ignoredError sqref="AG64" evalError="1"/>
    <ignoredError sqref="AH64" evalError="1"/>
    <ignoredError sqref="AI64" evalError="1"/>
    <ignoredError sqref="AJ64" evalError="1"/>
    <ignoredError sqref="AK64" evalError="1"/>
    <ignoredError sqref="AL64" evalError="1"/>
    <ignoredError sqref="AM64" evalError="1"/>
    <ignoredError sqref="AN64" evalError="1"/>
    <ignoredError sqref="AO64" evalError="1"/>
    <ignoredError sqref="AP64" evalError="1"/>
    <ignoredError sqref="AQ64" evalError="1"/>
    <ignoredError sqref="AR64" evalError="1"/>
    <ignoredError sqref="AS64" evalError="1"/>
    <ignoredError sqref="AT64" evalError="1"/>
    <ignoredError sqref="AU64" evalError="1"/>
    <ignoredError sqref="AV64" evalError="1"/>
    <ignoredError sqref="AW64" evalError="1"/>
    <ignoredError sqref="AX64" evalError="1"/>
    <ignoredError sqref="AY64" evalError="1"/>
    <ignoredError sqref="A65" evalError="1"/>
    <ignoredError sqref="B65" evalError="1"/>
    <ignoredError sqref="C65" evalError="1"/>
    <ignoredError sqref="D65" evalError="1"/>
    <ignoredError sqref="E65" evalError="1"/>
    <ignoredError sqref="X65" evalError="1"/>
    <ignoredError sqref="Y65" evalError="1"/>
    <ignoredError sqref="Z65" evalError="1"/>
    <ignoredError sqref="AA65" evalError="1"/>
    <ignoredError sqref="AB65" evalError="1"/>
    <ignoredError sqref="AC65" evalError="1"/>
    <ignoredError sqref="AD65" evalError="1"/>
    <ignoredError sqref="AE65" evalError="1"/>
    <ignoredError sqref="AF65" evalError="1"/>
    <ignoredError sqref="AG65" evalError="1"/>
    <ignoredError sqref="AH65" evalError="1"/>
    <ignoredError sqref="AI65" evalError="1"/>
    <ignoredError sqref="AJ65" evalError="1"/>
    <ignoredError sqref="AK65" evalError="1"/>
    <ignoredError sqref="AL65" evalError="1"/>
    <ignoredError sqref="AM65" evalError="1"/>
    <ignoredError sqref="AN65" evalError="1"/>
    <ignoredError sqref="AO65" evalError="1"/>
    <ignoredError sqref="AP65" evalError="1"/>
    <ignoredError sqref="AQ65" evalError="1"/>
    <ignoredError sqref="AR65" evalError="1"/>
    <ignoredError sqref="AS65" evalError="1"/>
    <ignoredError sqref="AT65" evalError="1"/>
    <ignoredError sqref="AU65" evalError="1"/>
    <ignoredError sqref="AV65" evalError="1"/>
    <ignoredError sqref="AW65" evalError="1"/>
    <ignoredError sqref="AX65" evalError="1"/>
    <ignoredError sqref="AY65" evalError="1"/>
    <ignoredError sqref="A66" evalError="1"/>
    <ignoredError sqref="B66" evalError="1"/>
    <ignoredError sqref="C66" evalError="1"/>
    <ignoredError sqref="D66" evalError="1"/>
    <ignoredError sqref="E66" evalError="1"/>
    <ignoredError sqref="X66" evalError="1"/>
    <ignoredError sqref="Y66" evalError="1"/>
    <ignoredError sqref="Z66" evalError="1"/>
    <ignoredError sqref="AA66" evalError="1"/>
    <ignoredError sqref="AB66" evalError="1"/>
    <ignoredError sqref="AC66" evalError="1"/>
    <ignoredError sqref="AD66" evalError="1"/>
    <ignoredError sqref="AE66" evalError="1"/>
    <ignoredError sqref="AF66" evalError="1"/>
    <ignoredError sqref="AG66" evalError="1"/>
    <ignoredError sqref="AH66" evalError="1"/>
    <ignoredError sqref="AI66" evalError="1"/>
    <ignoredError sqref="AJ66" evalError="1"/>
    <ignoredError sqref="AK66" evalError="1"/>
    <ignoredError sqref="AL66" evalError="1"/>
    <ignoredError sqref="AM66" evalError="1"/>
    <ignoredError sqref="AN66" evalError="1"/>
    <ignoredError sqref="AO66" evalError="1"/>
    <ignoredError sqref="AP66" evalError="1"/>
    <ignoredError sqref="AQ66" evalError="1"/>
    <ignoredError sqref="AR66" evalError="1"/>
    <ignoredError sqref="AS66" evalError="1"/>
    <ignoredError sqref="AT66" evalError="1"/>
    <ignoredError sqref="AU66" evalError="1"/>
    <ignoredError sqref="AV66" evalError="1"/>
    <ignoredError sqref="AW66" evalError="1"/>
    <ignoredError sqref="AX66" evalError="1"/>
    <ignoredError sqref="AY66" evalError="1"/>
    <ignoredError sqref="A67" evalError="1"/>
    <ignoredError sqref="B67" evalError="1"/>
    <ignoredError sqref="C67" evalError="1"/>
    <ignoredError sqref="D67" evalError="1"/>
    <ignoredError sqref="E67" evalError="1"/>
    <ignoredError sqref="X67" evalError="1"/>
    <ignoredError sqref="Y67" evalError="1"/>
    <ignoredError sqref="Z67" evalError="1"/>
    <ignoredError sqref="AA67" evalError="1"/>
    <ignoredError sqref="AB67" evalError="1"/>
    <ignoredError sqref="AC67" evalError="1"/>
    <ignoredError sqref="AD67" evalError="1"/>
    <ignoredError sqref="AE67" evalError="1"/>
    <ignoredError sqref="AF67" evalError="1"/>
    <ignoredError sqref="AG67" evalError="1"/>
    <ignoredError sqref="AH67" evalError="1"/>
    <ignoredError sqref="AI67" evalError="1"/>
    <ignoredError sqref="AJ67" evalError="1"/>
    <ignoredError sqref="AK67" evalError="1"/>
    <ignoredError sqref="AL67" evalError="1"/>
    <ignoredError sqref="AM67" evalError="1"/>
    <ignoredError sqref="AN67" evalError="1"/>
    <ignoredError sqref="AO67" evalError="1"/>
    <ignoredError sqref="AP67" evalError="1"/>
    <ignoredError sqref="AQ67" evalError="1"/>
    <ignoredError sqref="AR67" evalError="1"/>
    <ignoredError sqref="AS67" evalError="1"/>
    <ignoredError sqref="AT67" evalError="1"/>
    <ignoredError sqref="AU67" evalError="1"/>
    <ignoredError sqref="AV67" evalError="1"/>
    <ignoredError sqref="AW67" evalError="1"/>
    <ignoredError sqref="AX67" evalError="1"/>
    <ignoredError sqref="AY67" evalError="1"/>
    <ignoredError sqref="A68" evalError="1"/>
    <ignoredError sqref="B68" evalError="1"/>
    <ignoredError sqref="C68" evalError="1"/>
    <ignoredError sqref="D68" evalError="1"/>
    <ignoredError sqref="E68" evalError="1"/>
    <ignoredError sqref="X68" evalError="1"/>
    <ignoredError sqref="Y68" evalError="1"/>
    <ignoredError sqref="Z68" evalError="1"/>
    <ignoredError sqref="AA68" evalError="1"/>
    <ignoredError sqref="AB68" evalError="1"/>
    <ignoredError sqref="AC68" evalError="1"/>
    <ignoredError sqref="AD68" evalError="1"/>
    <ignoredError sqref="AE68" evalError="1"/>
    <ignoredError sqref="AF68" evalError="1"/>
    <ignoredError sqref="AG68" evalError="1"/>
    <ignoredError sqref="AH68" evalError="1"/>
    <ignoredError sqref="AI68" evalError="1"/>
    <ignoredError sqref="AJ68" evalError="1"/>
    <ignoredError sqref="AK68" evalError="1"/>
    <ignoredError sqref="AL68" evalError="1"/>
    <ignoredError sqref="AM68" evalError="1"/>
    <ignoredError sqref="AN68" evalError="1"/>
    <ignoredError sqref="AO68" evalError="1"/>
    <ignoredError sqref="AP68" evalError="1"/>
    <ignoredError sqref="AQ68" evalError="1"/>
    <ignoredError sqref="AR68" evalError="1"/>
    <ignoredError sqref="AS68" evalError="1"/>
    <ignoredError sqref="AT68" evalError="1"/>
    <ignoredError sqref="AU68" evalError="1"/>
    <ignoredError sqref="AV68" evalError="1"/>
    <ignoredError sqref="AW68" evalError="1"/>
    <ignoredError sqref="AX68" evalError="1"/>
    <ignoredError sqref="AY68" evalError="1"/>
    <ignoredError sqref="A69" evalError="1"/>
    <ignoredError sqref="B69" evalError="1"/>
    <ignoredError sqref="C69" evalError="1"/>
    <ignoredError sqref="D69" evalError="1"/>
    <ignoredError sqref="E69" evalError="1"/>
    <ignoredError sqref="X69" evalError="1"/>
    <ignoredError sqref="Y69" evalError="1"/>
    <ignoredError sqref="Z69" evalError="1"/>
    <ignoredError sqref="AA69" evalError="1"/>
    <ignoredError sqref="AB69" evalError="1"/>
    <ignoredError sqref="AC69" evalError="1"/>
    <ignoredError sqref="AD69" evalError="1"/>
    <ignoredError sqref="AE69" evalError="1"/>
    <ignoredError sqref="AF69" evalError="1"/>
    <ignoredError sqref="AG69" evalError="1"/>
    <ignoredError sqref="AH69" evalError="1"/>
    <ignoredError sqref="AI69" evalError="1"/>
    <ignoredError sqref="AJ69" evalError="1"/>
    <ignoredError sqref="AK69" evalError="1"/>
    <ignoredError sqref="AL69" evalError="1"/>
    <ignoredError sqref="AM69" evalError="1"/>
    <ignoredError sqref="AN69" evalError="1"/>
    <ignoredError sqref="AO69" evalError="1"/>
    <ignoredError sqref="AP69" evalError="1"/>
    <ignoredError sqref="AQ69" evalError="1"/>
    <ignoredError sqref="AR69" evalError="1"/>
    <ignoredError sqref="AS69" evalError="1"/>
    <ignoredError sqref="AT69" evalError="1"/>
    <ignoredError sqref="AU69" evalError="1"/>
    <ignoredError sqref="AV69" evalError="1"/>
    <ignoredError sqref="AW69" evalError="1"/>
    <ignoredError sqref="AX69" evalError="1"/>
    <ignoredError sqref="AY69" evalError="1"/>
    <ignoredError sqref="A70" evalError="1"/>
    <ignoredError sqref="B70" evalError="1"/>
    <ignoredError sqref="C70" evalError="1"/>
    <ignoredError sqref="D70" evalError="1"/>
    <ignoredError sqref="E70" evalError="1"/>
    <ignoredError sqref="X70" evalError="1"/>
    <ignoredError sqref="Y70" evalError="1"/>
    <ignoredError sqref="Z70" evalError="1"/>
    <ignoredError sqref="AA70" evalError="1"/>
    <ignoredError sqref="AB70" evalError="1"/>
    <ignoredError sqref="AC70" evalError="1"/>
    <ignoredError sqref="AD70" evalError="1"/>
    <ignoredError sqref="AE70" evalError="1"/>
    <ignoredError sqref="AF70" evalError="1"/>
    <ignoredError sqref="AG70" evalError="1"/>
    <ignoredError sqref="AH70" evalError="1"/>
    <ignoredError sqref="AI70" evalError="1"/>
    <ignoredError sqref="AJ70" evalError="1"/>
    <ignoredError sqref="AK70" evalError="1"/>
    <ignoredError sqref="AL70" evalError="1"/>
    <ignoredError sqref="AM70" evalError="1"/>
    <ignoredError sqref="AN70" evalError="1"/>
    <ignoredError sqref="AO70" evalError="1"/>
    <ignoredError sqref="AP70" evalError="1"/>
    <ignoredError sqref="AQ70" evalError="1"/>
    <ignoredError sqref="AR70" evalError="1"/>
    <ignoredError sqref="AS70" evalError="1"/>
    <ignoredError sqref="AT70" evalError="1"/>
    <ignoredError sqref="AU70" evalError="1"/>
    <ignoredError sqref="AV70" evalError="1"/>
    <ignoredError sqref="AW70" evalError="1"/>
    <ignoredError sqref="AX70" evalError="1"/>
    <ignoredError sqref="AY70" evalError="1"/>
    <ignoredError sqref="A71" evalError="1"/>
    <ignoredError sqref="B71" evalError="1"/>
    <ignoredError sqref="C71" evalError="1"/>
    <ignoredError sqref="D71" evalError="1"/>
    <ignoredError sqref="E71" evalError="1"/>
    <ignoredError sqref="X71" evalError="1"/>
    <ignoredError sqref="Y71" evalError="1"/>
    <ignoredError sqref="Z71" evalError="1"/>
    <ignoredError sqref="AA71" evalError="1"/>
    <ignoredError sqref="AB71" evalError="1"/>
    <ignoredError sqref="AC71" evalError="1"/>
    <ignoredError sqref="AD71" evalError="1"/>
    <ignoredError sqref="AE71" evalError="1"/>
    <ignoredError sqref="AF71" evalError="1"/>
    <ignoredError sqref="AG71" evalError="1"/>
    <ignoredError sqref="AH71" evalError="1"/>
    <ignoredError sqref="AI71" evalError="1"/>
    <ignoredError sqref="AJ71" evalError="1"/>
    <ignoredError sqref="AK71" evalError="1"/>
    <ignoredError sqref="AL71" evalError="1"/>
    <ignoredError sqref="AM71" evalError="1"/>
    <ignoredError sqref="AN71" evalError="1"/>
    <ignoredError sqref="AO71" evalError="1"/>
    <ignoredError sqref="AP71" evalError="1"/>
    <ignoredError sqref="AQ71" evalError="1"/>
    <ignoredError sqref="AR71" evalError="1"/>
    <ignoredError sqref="AS71" evalError="1"/>
    <ignoredError sqref="AT71" evalError="1"/>
    <ignoredError sqref="AU71" evalError="1"/>
    <ignoredError sqref="AV71" evalError="1"/>
    <ignoredError sqref="AW71" evalError="1"/>
    <ignoredError sqref="AX71" evalError="1"/>
    <ignoredError sqref="AY71" evalError="1"/>
    <ignoredError sqref="A72" evalError="1"/>
    <ignoredError sqref="B72" evalError="1"/>
    <ignoredError sqref="C72" evalError="1"/>
    <ignoredError sqref="D72" evalError="1"/>
    <ignoredError sqref="E72" evalError="1"/>
    <ignoredError sqref="X72" evalError="1"/>
    <ignoredError sqref="Y72" evalError="1"/>
    <ignoredError sqref="Z72" evalError="1"/>
    <ignoredError sqref="AA72" evalError="1"/>
    <ignoredError sqref="AB72" evalError="1"/>
    <ignoredError sqref="AC72" evalError="1"/>
    <ignoredError sqref="AD72" evalError="1"/>
    <ignoredError sqref="AE72" evalError="1"/>
    <ignoredError sqref="AF72" evalError="1"/>
    <ignoredError sqref="AG72" evalError="1"/>
    <ignoredError sqref="AH72" evalError="1"/>
    <ignoredError sqref="AI72" evalError="1"/>
    <ignoredError sqref="AJ72" evalError="1"/>
    <ignoredError sqref="AK72" evalError="1"/>
    <ignoredError sqref="AL72" evalError="1"/>
    <ignoredError sqref="AM72" evalError="1"/>
    <ignoredError sqref="AN72" evalError="1"/>
    <ignoredError sqref="AO72" evalError="1"/>
    <ignoredError sqref="AP72" evalError="1"/>
    <ignoredError sqref="AQ72" evalError="1"/>
    <ignoredError sqref="AR72" evalError="1"/>
    <ignoredError sqref="AS72" evalError="1"/>
    <ignoredError sqref="AT72" evalError="1"/>
    <ignoredError sqref="AU72" evalError="1"/>
    <ignoredError sqref="AV72" evalError="1"/>
    <ignoredError sqref="AW72" evalError="1"/>
    <ignoredError sqref="AX72" evalError="1"/>
    <ignoredError sqref="AY72" evalError="1"/>
    <ignoredError sqref="A73" evalError="1"/>
    <ignoredError sqref="B73" evalError="1"/>
    <ignoredError sqref="C73" evalError="1"/>
    <ignoredError sqref="D73" evalError="1"/>
    <ignoredError sqref="E73" evalError="1"/>
    <ignoredError sqref="X73" evalError="1"/>
    <ignoredError sqref="Y73" evalError="1"/>
    <ignoredError sqref="Z73" evalError="1"/>
    <ignoredError sqref="AA73" evalError="1"/>
    <ignoredError sqref="AB73" evalError="1"/>
    <ignoredError sqref="AC73" evalError="1"/>
    <ignoredError sqref="AD73" evalError="1"/>
    <ignoredError sqref="AE73" evalError="1"/>
    <ignoredError sqref="AF73" evalError="1"/>
    <ignoredError sqref="AG73" evalError="1"/>
    <ignoredError sqref="AH73" evalError="1"/>
    <ignoredError sqref="AI73" evalError="1"/>
    <ignoredError sqref="AJ73" evalError="1"/>
    <ignoredError sqref="AK73" evalError="1"/>
    <ignoredError sqref="AL73" evalError="1"/>
    <ignoredError sqref="AM73" evalError="1"/>
    <ignoredError sqref="AN73" evalError="1"/>
    <ignoredError sqref="AO73" evalError="1"/>
    <ignoredError sqref="AP73" evalError="1"/>
    <ignoredError sqref="AQ73" evalError="1"/>
    <ignoredError sqref="AR73" evalError="1"/>
    <ignoredError sqref="AS73" evalError="1"/>
    <ignoredError sqref="AT73" evalError="1"/>
    <ignoredError sqref="AU73" evalError="1"/>
    <ignoredError sqref="AV73" evalError="1"/>
    <ignoredError sqref="AW73" evalError="1"/>
    <ignoredError sqref="AX73" evalError="1"/>
    <ignoredError sqref="AY73" evalError="1"/>
  </ignoredErrors>
</worksheet>
</file>

<file path=xl/worksheets/sheet8.xml><?xml version="1.0" encoding="utf-8"?>
<worksheet xmlns="http://schemas.openxmlformats.org/spreadsheetml/2006/main">
  <sheetPr/>
  <dimension ref="XFD16"/>
  <sheetViews>
    <sheetView showGridLines="1" zoomScale="115" zoomScaleNormal="115" workbookViewId="0"/>
  </sheetViews>
  <sheetFormatPr defaultColWidth="15.625" defaultRowHeight="21" customHeight="1"/>
  <cols>
    <col min="1" max="26" width="15.625" style="708" customWidth="1"/>
  </cols>
  <sheetData>
    <row r="2" spans="2:9" customHeight="1">
      <c r="B2" s="349" t="s">
        <v>16</v>
      </c>
      <c r="C2" s="349" t="str">
        <f>=充送活动!J2</f>
        <v>等级01</v>
      </c>
      <c r="D2" s="349" t="str">
        <f>=充送活动!Z2</f>
        <v>等级02</v>
      </c>
      <c r="E2" s="349" t="str">
        <f>=充送活动!AP2</f>
        <v>等级03</v>
      </c>
      <c r="F2" s="349" t="str">
        <f>=充送活动!J22</f>
        <v>等级04</v>
      </c>
      <c r="G2" s="349" t="str">
        <f>=充送活动!Z22</f>
        <v>等级05</v>
      </c>
      <c r="H2" s="349" t="str">
        <f>=充送活动!AP22</f>
        <v>等级06</v>
      </c>
      <c r="I2" s="349" t="str">
        <f>=充送活动!Z42</f>
        <v>等级07</v>
      </c>
    </row>
    <row r="3" spans="2:9" customHeight="1">
      <c r="B3" s="349" t="str">
        <f>=充送活动!B3</f>
        <v>区域01</v>
      </c>
      <c r="C3" s="349">
        <f>=IFERROR(充送活动!A6,"")</f>
        <v>0</v>
      </c>
      <c r="D3" s="349">
        <f>=IFERROR(充送活动!Q6,"")</f>
        <v>0</v>
      </c>
      <c r="E3" s="349">
        <f>=IFERROR(充送活动!AG6,"")</f>
        <v>0</v>
      </c>
      <c r="F3" s="349">
        <f>=IFERROR(充送活动!A26,"")</f>
        <v>0</v>
      </c>
      <c r="G3" s="349">
        <f>=IFERROR(充送活动!Q26,"")</f>
        <v>0</v>
      </c>
      <c r="H3" s="349">
        <f>=IFERROR(充送活动!AG26,"")</f>
        <v>0</v>
      </c>
      <c r="I3" s="349">
        <f>=IFERROR(充送活动!Q46,"")</f>
        <v>0</v>
      </c>
    </row>
    <row r="4" spans="2:9" customHeight="1">
      <c r="B4" s="349" t="str">
        <f>=充送活动!B8</f>
        <v>区域02</v>
      </c>
      <c r="C4" s="349">
        <f>=IFERROR(充送活动!A8,"")</f>
        <v>0</v>
      </c>
      <c r="D4" s="349">
        <f>=IFERROR(充送活动!Q8,"")</f>
        <v>0</v>
      </c>
      <c r="E4" s="349">
        <f>=IFERROR(充送活动!AG8,"")</f>
        <v>0</v>
      </c>
      <c r="F4" s="349">
        <f>=IFERROR(充送活动!A28,"")</f>
        <v>0</v>
      </c>
      <c r="G4" s="349">
        <f>=IFERROR(充送活动!Q28,"")</f>
        <v>0</v>
      </c>
      <c r="H4" s="349">
        <f>=IFERROR(充送活动!AG28,"")</f>
        <v>0</v>
      </c>
      <c r="I4" s="349">
        <f>=IFERROR(充送活动!Q48,"")</f>
        <v>0</v>
      </c>
    </row>
    <row r="5" spans="2:9" customHeight="1">
      <c r="B5" s="349" t="str">
        <f>=充送活动!B10</f>
        <v>区域03</v>
      </c>
      <c r="C5" s="349">
        <f>=IFERROR(充送活动!A10,"")</f>
        <v>0</v>
      </c>
      <c r="D5" s="349">
        <f>=IFERROR(充送活动!Q10,"")</f>
        <v>0</v>
      </c>
      <c r="E5" s="349">
        <f>=IFERROR(充送活动!AG10,"")</f>
        <v>0</v>
      </c>
      <c r="F5" s="349">
        <f>=IFERROR(充送活动!A30,"")</f>
        <v>0</v>
      </c>
      <c r="G5" s="349">
        <f>=IFERROR(充送活动!Q30,"")</f>
        <v>0</v>
      </c>
      <c r="H5" s="349">
        <f>=IFERROR(充送活动!AG30,"")</f>
        <v>0</v>
      </c>
      <c r="I5" s="349">
        <f>=IFERROR(充送活动!Q50,"")</f>
        <v>0</v>
      </c>
    </row>
    <row r="6" spans="2:9" customHeight="1">
      <c r="B6" s="349" t="str">
        <f>=充送活动!B12</f>
        <v>区域04</v>
      </c>
      <c r="C6" s="349">
        <f>=IFERROR(充送活动!A12,"")</f>
        <v>0</v>
      </c>
      <c r="D6" s="349">
        <f>=IFERROR(充送活动!Q12,"")</f>
        <v>0</v>
      </c>
      <c r="E6" s="349">
        <f>=IFERROR(充送活动!AG12,"")</f>
        <v>0</v>
      </c>
      <c r="F6" s="349">
        <f>=IFERROR(充送活动!A32,"")</f>
        <v>0</v>
      </c>
      <c r="G6" s="349">
        <f>=IFERROR(充送活动!Q32,"")</f>
        <v>0</v>
      </c>
      <c r="H6" s="349">
        <f>=IFERROR(充送活动!AG32,"")</f>
        <v>0</v>
      </c>
      <c r="I6" s="349">
        <f>=IFERROR(充送活动!Q52,"")</f>
        <v>0</v>
      </c>
    </row>
    <row r="7" spans="2:9" customHeight="1">
      <c r="B7" s="349" t="str">
        <f>=充送活动!B14</f>
        <v>区域05</v>
      </c>
      <c r="C7" s="349">
        <f>=IFERROR(充送活动!A14,"")</f>
        <v>0</v>
      </c>
      <c r="D7" s="349">
        <f>=IFERROR(充送活动!Q14,"")</f>
        <v>0</v>
      </c>
      <c r="E7" s="349">
        <f>=IFERROR(充送活动!AG14,"")</f>
        <v>0</v>
      </c>
      <c r="F7" s="349">
        <f>=IFERROR(充送活动!A34,"")</f>
        <v>0</v>
      </c>
      <c r="G7" s="349">
        <f>=IFERROR(充送活动!Q34,"")</f>
        <v>0</v>
      </c>
      <c r="H7" s="349">
        <f>=IFERROR(充送活动!AG34,"")</f>
        <v>0</v>
      </c>
      <c r="I7" s="349">
        <f>=IFERROR(充送活动!Q54,"")</f>
        <v>0</v>
      </c>
    </row>
    <row r="8" spans="2:9" customHeight="1">
      <c r="B8" s="349" t="str">
        <f>=充送活动!B16</f>
        <v>区域06</v>
      </c>
      <c r="C8" s="349">
        <f>=充送活动!A16</f>
        <v>0</v>
      </c>
      <c r="D8" s="349">
        <f>=IFERROR(充送活动!Q16,"")</f>
        <v>0</v>
      </c>
      <c r="E8" s="349">
        <f>=IFERROR(充送活动!AG16,"")</f>
        <v>0</v>
      </c>
      <c r="F8" s="349">
        <f>=IFERROR(充送活动!A36,"")</f>
        <v>0</v>
      </c>
      <c r="G8" s="349">
        <f>=IFERROR(充送活动!Q36,"")</f>
        <v>0</v>
      </c>
      <c r="H8" s="349">
        <f>=IFERROR(充送活动!AG36,"")</f>
        <v>0</v>
      </c>
      <c r="I8" s="349">
        <f>=IFERROR(充送活动!Q56,"")</f>
        <v>0</v>
      </c>
    </row>
    <row r="9" spans="2:9" customHeight="1">
      <c r="B9" s="349" t="str">
        <f>=充送活动!B18</f>
        <v>区域07</v>
      </c>
      <c r="C9" s="349">
        <f>=IFERROR(充送活动!A18,"")</f>
        <v>0</v>
      </c>
      <c r="D9" s="349">
        <f>=IFERROR(充送活动!Q18,"")</f>
        <v>0</v>
      </c>
      <c r="E9" s="349">
        <f>=IFERROR(充送活动!AG18,"")</f>
        <v>0</v>
      </c>
      <c r="F9" s="349">
        <f>=IFERROR(充送活动!A38,"")</f>
        <v>0</v>
      </c>
      <c r="G9" s="349">
        <f>=IFERROR(充送活动!Q38,"")</f>
        <v>0</v>
      </c>
      <c r="H9" s="349">
        <f>=IFERROR(充送活动!AG38,"")</f>
        <v>0</v>
      </c>
      <c r="I9" s="349">
        <f>=IFERROR(充送活动!Q58,"")</f>
        <v>0</v>
      </c>
    </row>
    <row r="10" spans="2:9" customHeight="1">
      <c r="B10" s="349">
        <f>=充送活动!B20</f>
        <v>0</v>
      </c>
      <c r="C10" s="349">
        <f>=IFERROR(充送活动!A20,"")</f>
        <v>0</v>
      </c>
      <c r="D10" s="349">
        <f>=IFERROR(充送活动!Q20,"")</f>
        <v>0</v>
      </c>
      <c r="E10" s="349">
        <f>=IFERROR(充送活动!AG20,"")</f>
        <v>0</v>
      </c>
      <c r="F10" s="349">
        <f>=IFERROR(充送活动!A40,"")</f>
        <v>0</v>
      </c>
      <c r="G10" s="349">
        <f>=IFERROR(充送活动!Q40,"")</f>
        <v>0</v>
      </c>
      <c r="H10" s="349">
        <f>=IFERROR(充送活动!AG40,"")</f>
        <v>0</v>
      </c>
      <c r="I10" s="349">
        <f>=IFERROR(充送活动!Q60,"")</f>
        <v>0</v>
      </c>
    </row>
    <row r="11" spans="2:9" customHeight="1">
      <c r="B11" s="349">
        <f>=充送活动!J10</f>
        <v>0</v>
      </c>
      <c r="C11" s="349">
        <f>=IFERROR(充送活动!I10,"")</f>
        <v>0</v>
      </c>
      <c r="D11" s="349">
        <f>=IFERROR(充送活动!Y10,"")</f>
        <v>0</v>
      </c>
      <c r="E11" s="349">
        <f>=IFERROR(充送活动!AO10,"")</f>
        <v>0</v>
      </c>
      <c r="F11" s="349">
        <f>=IFERROR(充送活动!I30,"")</f>
        <v>0</v>
      </c>
      <c r="G11" s="349">
        <f>=IFERROR(充送活动!Y30,"")</f>
        <v>0</v>
      </c>
      <c r="H11" s="349">
        <f>=IFERROR(充送活动!AO30,"")</f>
        <v>0</v>
      </c>
      <c r="I11" s="349">
        <f>=IFERROR(充送活动!Y50,"")</f>
        <v>0</v>
      </c>
    </row>
    <row r="12" spans="2:9" customHeight="1">
      <c r="B12" s="349">
        <f>=充送活动!J12</f>
        <v>0</v>
      </c>
      <c r="C12" s="349">
        <f>=IFERROR(充送活动!I12,"")</f>
        <v>0</v>
      </c>
      <c r="D12" s="349">
        <f>=IFERROR(充送活动!Y12,"")</f>
        <v>0</v>
      </c>
      <c r="E12" s="349">
        <f>=IFERROR(充送活动!AO12,"")</f>
        <v>0</v>
      </c>
      <c r="F12" s="349">
        <f>=IFERROR(充送活动!I32,"")</f>
        <v>0</v>
      </c>
      <c r="G12" s="349">
        <f>=IFERROR(充送活动!Y32,"")</f>
        <v>0</v>
      </c>
      <c r="H12" s="349">
        <f>=IFERROR(充送活动!AO32,"")</f>
        <v>0</v>
      </c>
      <c r="I12" s="349">
        <f>=IFERROR(充送活动!Y52,"")</f>
        <v>0</v>
      </c>
    </row>
    <row r="13" spans="2:9" customHeight="1">
      <c r="B13" s="349">
        <f>=充送活动!J14</f>
        <v>0</v>
      </c>
      <c r="C13" s="349">
        <f>=IFERROR(充送活动!I14,"")</f>
        <v>0</v>
      </c>
      <c r="D13" s="349">
        <f>=IFERROR(充送活动!Y14,"")</f>
        <v>0</v>
      </c>
      <c r="E13" s="349">
        <f>=IFERROR(充送活动!AO14,"")</f>
        <v>0</v>
      </c>
      <c r="F13" s="349">
        <f>=IFERROR(充送活动!I34,"")</f>
        <v>0</v>
      </c>
      <c r="G13" s="349">
        <f>=IFERROR(充送活动!Y34,"")</f>
        <v>0</v>
      </c>
      <c r="H13" s="349">
        <f>=IFERROR(充送活动!AO34,"")</f>
        <v>0</v>
      </c>
      <c r="I13" s="349">
        <f>=IFERROR(充送活动!Y54,"")</f>
        <v>0</v>
      </c>
    </row>
    <row r="14" spans="2:9" customHeight="1">
      <c r="B14" s="349">
        <f>=充送活动!J16</f>
        <v>0</v>
      </c>
      <c r="C14" s="349">
        <f>=IFERROR(充送活动!I16,"")</f>
        <v>0</v>
      </c>
      <c r="D14" s="349">
        <f>=IFERROR(充送活动!Y16,"")</f>
        <v>0</v>
      </c>
      <c r="E14" s="349">
        <f>=IFERROR(充送活动!AO16,"")</f>
        <v>0</v>
      </c>
      <c r="F14" s="349">
        <f>=IFERROR(充送活动!I36,"")</f>
        <v>0</v>
      </c>
      <c r="G14" s="349">
        <f>=IFERROR(充送活动!Y36,"")</f>
        <v>0</v>
      </c>
      <c r="H14" s="349">
        <f>=IFERROR(充送活动!AO36,"")</f>
        <v>0</v>
      </c>
      <c r="I14" s="349">
        <f>=IFERROR(充送活动!Y56,"")</f>
        <v>0</v>
      </c>
    </row>
    <row r="15" spans="2:9" customHeight="1">
      <c r="B15" s="349">
        <f>=充送活动!J18</f>
        <v>0</v>
      </c>
      <c r="C15" s="349">
        <f>=IFERROR(充送活动!I18,"")</f>
        <v>0</v>
      </c>
      <c r="D15" s="349">
        <f>=IFERROR(充送活动!Y18,"")</f>
        <v>0</v>
      </c>
      <c r="E15" s="349">
        <f>=IFERROR(充送活动!AO18,"")</f>
        <v>0</v>
      </c>
      <c r="F15" s="349">
        <f>=IFERROR(充送活动!I38,"")</f>
        <v>0</v>
      </c>
      <c r="G15" s="349">
        <f>=IFERROR(充送活动!Y38,"")</f>
        <v>0</v>
      </c>
      <c r="H15" s="349">
        <f>=IFERROR(充送活动!AO38,"")</f>
        <v>0</v>
      </c>
      <c r="I15" s="349">
        <f>=IFERROR(充送活动!Y58,"")</f>
        <v>0</v>
      </c>
    </row>
    <row r="16" spans="2:9" customHeight="1">
      <c r="B16" s="349">
        <f>=充送活动!J20</f>
        <v>0</v>
      </c>
      <c r="C16" s="349">
        <f>=IFERROR(充送活动!I20,"")</f>
        <v>0</v>
      </c>
      <c r="D16" s="349">
        <f>=IFERROR(充送活动!Y20,"")</f>
        <v>0</v>
      </c>
      <c r="E16" s="349">
        <f>=IFERROR(充送活动!AO20,"")</f>
        <v>0</v>
      </c>
      <c r="F16" s="349">
        <f>=IFERROR(充送活动!I40,"")</f>
        <v>0</v>
      </c>
      <c r="G16" s="349">
        <f>=IFERROR(充送活动!Y40,"")</f>
        <v>0</v>
      </c>
      <c r="H16" s="349">
        <f>=IFERROR(充送活动!AO40,"")</f>
        <v>0</v>
      </c>
      <c r="I16" s="349">
        <f>=IFERROR(充送活动!Y60,"")</f>
        <v>0</v>
      </c>
    </row>
  </sheetData>
  <pageMargins left="0.75" right="0.75" top="1" bottom="1" header="0.5" footer="0.5"/>
  <headerFooter/>
  <ignoredErrors>
    <ignoredError sqref="B2" evalError="1"/>
    <ignoredError sqref="C2" evalError="1"/>
    <ignoredError sqref="D2" evalError="1"/>
    <ignoredError sqref="B3" evalError="1"/>
    <ignoredError sqref="B4" evalError="1"/>
    <ignoredError sqref="B5" evalError="1"/>
    <ignoredError sqref="B6" evalError="1"/>
    <ignoredError sqref="B7" evalError="1"/>
    <ignoredError sqref="B8" evalError="1"/>
    <ignoredError sqref="C8" evalError="1"/>
    <ignoredError sqref="B9" evalError="1"/>
    <ignoredError sqref="B10" evalError="1"/>
    <ignoredError sqref="B11" evalError="1"/>
    <ignoredError sqref="B12" evalError="1"/>
    <ignoredError sqref="B13" evalError="1"/>
    <ignoredError sqref="B14" evalError="1"/>
    <ignoredError sqref="B15" evalError="1"/>
    <ignoredError sqref="B16" evalError="1"/>
  </ignoredErrors>
</worksheet>
</file>

<file path=xl/worksheets/sheet9.xml><?xml version="1.0" encoding="utf-8"?>
<worksheet xmlns="http://schemas.openxmlformats.org/spreadsheetml/2006/main">
  <sheetPr/>
  <dimension ref="AF59"/>
  <sheetViews>
    <sheetView showGridLines="1" showOutlineSymbols="0" zoomScale="10" zoomScaleNormal="10" workbookViewId="0"/>
  </sheetViews>
  <sheetFormatPr defaultColWidth="9.025" defaultRowHeight="21" customHeight="1"/>
  <cols>
    <col min="1" max="1" width="9.65" style="687"/>
    <col min="2" max="2" width="15.875" style="687" customWidth="1"/>
    <col min="3" max="3" width="10.375" style="687" customWidth="1"/>
    <col min="4" max="4" width="9.43333" style="687" customWidth="1"/>
    <col min="5" max="5" width="9.625" style="687" customWidth="1"/>
    <col min="6" max="6" width="9.025" style="687" customWidth="1"/>
    <col min="7" max="7" width="9.175" style="687" customWidth="1"/>
    <col min="8" max="8" width="8.36667" style="687" customWidth="1"/>
    <col min="9" max="9" width="10.125" style="687" customWidth="1"/>
    <col min="10" max="10" width="8.3" style="687" customWidth="1"/>
    <col min="11" max="11" width="8.66667" style="687" customWidth="1"/>
    <col min="12" max="14" width="9.65" style="687"/>
    <col min="15" max="15" width="4.75" style="687" customWidth="1"/>
    <col min="16" max="16" width="11.5083" style="687" customWidth="1"/>
    <col min="17" max="26" width="9.65" style="687"/>
  </cols>
  <sheetData>
    <row r="1" spans="1:25" customHeight="1">
      <c r="A1" s="609" t="s"/>
      <c r="B1" s="610" t="s">
        <v>205</v>
      </c>
      <c r="C1" s="610" t="s">
        <v>186</v>
      </c>
      <c r="D1" s="610" t="s">
        <v>206</v>
      </c>
      <c r="E1" s="610" t="s">
        <v>207</v>
      </c>
      <c r="F1" s="610" t="s">
        <v>207</v>
      </c>
      <c r="G1" s="610" t="s"/>
      <c r="H1" s="611" t="s">
        <v>208</v>
      </c>
      <c r="I1" s="610" t="s"/>
      <c r="J1" s="610" t="s"/>
      <c r="K1" s="612" t="s"/>
      <c r="L1" s="610" t="s"/>
      <c r="M1" s="610" t="s"/>
      <c r="N1" s="610" t="s"/>
      <c r="O1" s="107" t="s"/>
      <c r="P1" s="26" t="s">
        <v>209</v>
      </c>
      <c r="Q1" s="26" t="s"/>
      <c r="R1" s="26" t="s"/>
      <c r="S1" s="26" t="s"/>
      <c r="T1" s="26" t="s"/>
      <c r="U1" s="26" t="s"/>
      <c r="V1" s="26" t="s"/>
      <c r="W1" s="107" t="s"/>
      <c r="X1" s="107" t="s"/>
      <c r="Y1" s="107" t="s"/>
    </row>
    <row r="2" spans="1:25" customHeight="1">
      <c r="A2" s="613" t="s">
        <v>54</v>
      </c>
      <c r="B2" s="614" t="s">
        <v>31</v>
      </c>
      <c r="C2" s="614" t="s">
        <v>191</v>
      </c>
      <c r="D2" s="614">
        <f>=IFERROR(INDEX(数据字典!$C$3:$I$16,MATCH(B2,数据字典!$B$3:$B$16,0),MATCH(C2,数据字典!$C$2:$I$2,0)),"集合开黑")</f>
        <v>0</v>
      </c>
      <c r="E2" s="614" t="s">
        <v>210</v>
      </c>
      <c r="F2" s="614" t="s">
        <v>23</v>
      </c>
      <c r="G2" s="614" t="s">
        <v>211</v>
      </c>
      <c r="H2" s="614" t="s">
        <v>176</v>
      </c>
      <c r="I2" s="614" t="s">
        <v>177</v>
      </c>
      <c r="J2" s="614" t="s">
        <v>212</v>
      </c>
      <c r="K2" s="615" t="s"/>
      <c r="L2" s="615" t="s"/>
      <c r="M2" s="615" t="s"/>
      <c r="N2" s="616" t="s"/>
      <c r="O2" s="107" t="s"/>
      <c r="P2" s="617" t="s">
        <v>16</v>
      </c>
      <c r="Q2" s="618" t="s">
        <v>213</v>
      </c>
      <c r="R2" s="618" t="s">
        <v>214</v>
      </c>
      <c r="S2" s="618" t="s">
        <v>215</v>
      </c>
      <c r="T2" s="618" t="s">
        <v>216</v>
      </c>
      <c r="U2" s="618" t="s">
        <v>217</v>
      </c>
      <c r="V2" s="619" t="s">
        <v>218</v>
      </c>
      <c r="W2" s="107" t="s"/>
      <c r="X2" s="107" t="s"/>
      <c r="Y2" s="107" t="s"/>
    </row>
    <row r="3" spans="1:26" customHeight="1">
      <c r="A3" s="620">
        <f>=IFERROR(采购成本!B4,"")</f>
        <v>0</v>
      </c>
      <c r="B3" s="621" t="s">
        <v>28</v>
      </c>
      <c r="C3" s="622" t="s">
        <v>189</v>
      </c>
      <c r="D3" s="622">
        <f>=IFERROR(INDEX(数据字典!$C$3:$I$16,MATCH(B3,数据字典!$B$3:$B$16,0),MATCH(C3,数据字典!$C$2:$I$2,0)),"集合开黑")</f>
        <v>0</v>
      </c>
      <c r="E3" s="623">
        <f>=IFERROR(R3*V3,"")</f>
        <v>0</v>
      </c>
      <c r="F3" s="624">
        <f>=IFERROR(E3*D3,"")</f>
        <v>0</v>
      </c>
      <c r="G3" s="624" t="str">
        <f>=IFERROR(F3/A3,"")</f>
        <v/>
      </c>
      <c r="H3" s="624">
        <f>=IFERROR((网吧区域定价!R$8*$A$17/2)+F3,"")</f>
        <v>0</v>
      </c>
      <c r="I3" s="624">
        <f>=IFERROR((网吧区域定价!S$8*$A$17/2)+F3,"")</f>
        <v>0</v>
      </c>
      <c r="J3" s="624" t="str">
        <f>=IFERROR(G3+H3+I3,"")</f>
        <v/>
      </c>
      <c r="K3" s="625" t="s"/>
      <c r="L3" s="625" t="s"/>
      <c r="M3" s="625" t="s"/>
      <c r="N3" s="625" t="s"/>
      <c r="O3" s="107" t="s"/>
      <c r="P3" s="626" t="str">
        <f>=采购成本!C4</f>
        <v>区域01</v>
      </c>
      <c r="Q3" s="627" t="s"/>
      <c r="R3" s="627" t="s"/>
      <c r="S3" s="628" t="s"/>
      <c r="T3" s="628" t="s"/>
      <c r="U3" s="628" t="s"/>
      <c r="V3" s="629" t="s"/>
      <c r="W3" s="107" t="s"/>
      <c r="X3" s="107" t="s"/>
      <c r="Y3" s="107" t="s"/>
      <c r="Z3" s="107" t="s"/>
    </row>
    <row r="4" spans="1:26" s="709" customFormat="1" customHeight="1">
      <c r="A4" s="620">
        <f>=IFERROR(采购成本!B5,"")</f>
        <v>0</v>
      </c>
      <c r="B4" s="630" t="s">
        <v>29</v>
      </c>
      <c r="C4" s="622" t="s">
        <v>189</v>
      </c>
      <c r="D4" s="622">
        <f>=IFERROR(INDEX(数据字典!$C$3:$I$16,MATCH(B4,数据字典!$B$3:$B$16,0),MATCH(C4,数据字典!$C$2:$I$2,0)),"集合开黑")</f>
        <v>0</v>
      </c>
      <c r="E4" s="623">
        <f>=IFERROR(R4*V4,"")</f>
        <v>0</v>
      </c>
      <c r="F4" s="624">
        <f>=IFERROR(E4*D4,"")</f>
        <v>0</v>
      </c>
      <c r="G4" s="624" t="str">
        <f>=IFERROR(F4/A4,"")</f>
        <v/>
      </c>
      <c r="H4" s="624">
        <f>=IFERROR((网吧区域定价!R$8*$A$17/2)+F4,"")</f>
        <v>0</v>
      </c>
      <c r="I4" s="624">
        <f>=IFERROR((网吧区域定价!S$8*$A$17/2)+F4,"")</f>
        <v>0</v>
      </c>
      <c r="J4" s="624" t="str">
        <f>=IFERROR(G4+H4+I4,"")</f>
        <v/>
      </c>
      <c r="K4" s="631" t="s"/>
      <c r="L4" s="631" t="s"/>
      <c r="M4" s="631" t="s"/>
      <c r="N4" s="631" t="s"/>
      <c r="O4" s="107" t="s"/>
      <c r="P4" s="626" t="str">
        <f>=采购成本!C5</f>
        <v>区域02</v>
      </c>
      <c r="Q4" s="632" t="s"/>
      <c r="R4" s="632" t="s"/>
      <c r="S4" s="632" t="s"/>
      <c r="T4" s="632" t="s"/>
      <c r="U4" s="632" t="s"/>
      <c r="V4" s="633" t="s"/>
      <c r="W4" s="107" t="s"/>
      <c r="X4" s="107" t="s"/>
      <c r="Y4" s="107" t="s"/>
      <c r="Z4" s="107" t="s"/>
    </row>
    <row r="5" spans="1:25" customHeight="1">
      <c r="A5" s="620">
        <f>=IFERROR(采购成本!B6,"")</f>
        <v>0</v>
      </c>
      <c r="B5" s="630" t="s">
        <v>31</v>
      </c>
      <c r="C5" s="622" t="s">
        <v>192</v>
      </c>
      <c r="D5" s="622">
        <f>=IFERROR(INDEX(数据字典!$C$3:$I$16,MATCH(B5,数据字典!$B$3:$B$16,0),MATCH(C5,数据字典!$C$2:$I$2,0)),"集合开黑")</f>
        <v>0</v>
      </c>
      <c r="E5" s="623">
        <f>=IFERROR(R5*V5,"")</f>
        <v>0</v>
      </c>
      <c r="F5" s="624">
        <f>=IFERROR(E5*D5,"")</f>
        <v>0</v>
      </c>
      <c r="G5" s="624" t="str">
        <f>=IFERROR(F5/A5,"")</f>
        <v/>
      </c>
      <c r="H5" s="624">
        <f>=IFERROR((网吧区域定价!R$8*$A$17/2)+F5,"")</f>
        <v>0</v>
      </c>
      <c r="I5" s="624">
        <f>=IFERROR((网吧区域定价!S$8*$A$17/2)+F5,"")</f>
        <v>0</v>
      </c>
      <c r="J5" s="624" t="str">
        <f>=IFERROR(G5+H5+I5,"")</f>
        <v/>
      </c>
      <c r="K5" s="631" t="s"/>
      <c r="L5" s="631" t="s"/>
      <c r="M5" s="631" t="s"/>
      <c r="N5" s="631" t="s"/>
      <c r="O5" s="107" t="s"/>
      <c r="P5" s="626" t="str">
        <f>=采购成本!C6</f>
        <v>区域03</v>
      </c>
      <c r="Q5" s="632" t="s"/>
      <c r="R5" s="632" t="s"/>
      <c r="S5" s="632" t="s"/>
      <c r="T5" s="632" t="s"/>
      <c r="U5" s="632" t="s"/>
      <c r="V5" s="633" t="s"/>
      <c r="W5" s="107" t="s"/>
      <c r="X5" s="107" t="s"/>
      <c r="Y5" s="107" t="s"/>
    </row>
    <row r="6" spans="1:25" customHeight="1">
      <c r="A6" s="620">
        <f>=IFERROR(采购成本!B7,"")</f>
        <v>0</v>
      </c>
      <c r="B6" s="630" t="s">
        <v>32</v>
      </c>
      <c r="C6" s="622" t="s">
        <v>192</v>
      </c>
      <c r="D6" s="622">
        <f>=IFERROR(INDEX(数据字典!$C$3:$I$16,MATCH(B6,数据字典!$B$3:$B$16,0),MATCH(C6,数据字典!$C$2:$I$2,0)),"集合开黑")</f>
        <v>0</v>
      </c>
      <c r="E6" s="623">
        <f>=IFERROR(R6*V6,"")</f>
        <v>0</v>
      </c>
      <c r="F6" s="624">
        <f>=IFERROR(E6*D6,"")</f>
        <v>0</v>
      </c>
      <c r="G6" s="624" t="str">
        <f>=IFERROR(F6/A6,"")</f>
        <v/>
      </c>
      <c r="H6" s="624">
        <f>=IFERROR((网吧区域定价!R$8*$A$17/2)+F6,"")</f>
        <v>0</v>
      </c>
      <c r="I6" s="624">
        <f>=IFERROR((网吧区域定价!S$8*$A$17/2)+F6,"")</f>
        <v>0</v>
      </c>
      <c r="J6" s="624" t="str">
        <f>=IFERROR(G6+H6+I6,"")</f>
        <v/>
      </c>
      <c r="K6" s="631" t="s"/>
      <c r="L6" s="631" t="s"/>
      <c r="M6" s="631" t="s"/>
      <c r="N6" s="631" t="s"/>
      <c r="O6" s="107" t="s"/>
      <c r="P6" s="626" t="str">
        <f>=采购成本!C7</f>
        <v>区域04</v>
      </c>
      <c r="Q6" s="632" t="s"/>
      <c r="R6" s="632" t="s"/>
      <c r="S6" s="632" t="s"/>
      <c r="T6" s="632" t="s"/>
      <c r="U6" s="632" t="s"/>
      <c r="V6" s="633" t="s"/>
      <c r="W6" s="107" t="s"/>
      <c r="X6" s="107" t="s"/>
      <c r="Y6" s="107" t="s"/>
    </row>
    <row r="7" spans="1:25" customHeight="1">
      <c r="A7" s="620">
        <f>=IFERROR(采购成本!B8,"")</f>
        <v>0</v>
      </c>
      <c r="B7" s="630" t="s">
        <v>33</v>
      </c>
      <c r="C7" s="622" t="s">
        <v>193</v>
      </c>
      <c r="D7" s="622">
        <f>=IFERROR(INDEX(数据字典!$C$3:$I$16,MATCH(B7,数据字典!$B$3:$B$16,0),MATCH(C7,数据字典!$C$2:$I$2,0)),"集合开黑")</f>
        <v>0</v>
      </c>
      <c r="E7" s="623">
        <f>=IFERROR(R7*V7,"")</f>
        <v>0</v>
      </c>
      <c r="F7" s="624">
        <f>=IFERROR(E7*D7,"")</f>
        <v>0</v>
      </c>
      <c r="G7" s="624" t="str">
        <f>=IFERROR(F7/A7,"")</f>
        <v/>
      </c>
      <c r="H7" s="624">
        <f>=IFERROR((网吧区域定价!R$8*$A$17/2)+F7,"")</f>
        <v>0</v>
      </c>
      <c r="I7" s="624">
        <f>=IFERROR((网吧区域定价!S$8*$A$17/2)+F7,"")</f>
        <v>0</v>
      </c>
      <c r="J7" s="624" t="str">
        <f>=IFERROR(G7+H7+I7,"")</f>
        <v/>
      </c>
      <c r="K7" s="631" t="s"/>
      <c r="L7" s="631" t="s"/>
      <c r="M7" s="631" t="s"/>
      <c r="N7" s="631" t="s"/>
      <c r="O7" s="107" t="s"/>
      <c r="P7" s="626" t="str">
        <f>=采购成本!C8</f>
        <v>区域05</v>
      </c>
      <c r="Q7" s="632" t="s"/>
      <c r="R7" s="632" t="s"/>
      <c r="S7" s="632" t="s"/>
      <c r="T7" s="632" t="s"/>
      <c r="U7" s="632" t="s"/>
      <c r="V7" s="633" t="s"/>
      <c r="W7" s="107" t="s"/>
      <c r="X7" s="107" t="s"/>
      <c r="Y7" s="107" t="s"/>
    </row>
    <row r="8" spans="1:25" customHeight="1">
      <c r="A8" s="620">
        <f>=IFERROR(采购成本!B9,"")</f>
        <v>0</v>
      </c>
      <c r="B8" s="630" t="s">
        <v>34</v>
      </c>
      <c r="C8" s="622" t="s">
        <v>193</v>
      </c>
      <c r="D8" s="622">
        <f>=IFERROR(INDEX(数据字典!$C$3:$I$16,MATCH(B8,数据字典!$B$3:$B$16,0),MATCH(C8,数据字典!$C$2:$I$2,0)),"集合开黑")</f>
        <v>0</v>
      </c>
      <c r="E8" s="623">
        <f>=IFERROR(R8*V8,"")</f>
        <v>0</v>
      </c>
      <c r="F8" s="624">
        <f>=IFERROR(E8*D8,"")</f>
        <v>0</v>
      </c>
      <c r="G8" s="624" t="str">
        <f>=IFERROR(F8/A8,"")</f>
        <v/>
      </c>
      <c r="H8" s="624">
        <f>=IFERROR((网吧区域定价!R$8*$A$17/2)+F8,"")</f>
        <v>0</v>
      </c>
      <c r="I8" s="624">
        <f>=IFERROR((网吧区域定价!S$8*$A$17/2)+F8,"")</f>
        <v>0</v>
      </c>
      <c r="J8" s="624" t="str">
        <f>=IFERROR(G8+H8+I8,"")</f>
        <v/>
      </c>
      <c r="K8" s="631" t="s"/>
      <c r="L8" s="631" t="s"/>
      <c r="M8" s="631" t="s"/>
      <c r="N8" s="631" t="s"/>
      <c r="O8" s="107" t="s"/>
      <c r="P8" s="626" t="str">
        <f>=采购成本!C9</f>
        <v>区域06</v>
      </c>
      <c r="Q8" s="632" t="s"/>
      <c r="R8" s="632" t="s"/>
      <c r="S8" s="632" t="s"/>
      <c r="T8" s="632" t="s"/>
      <c r="U8" s="632" t="s"/>
      <c r="V8" s="633" t="s"/>
      <c r="W8" s="107" t="s"/>
      <c r="X8" s="107" t="s"/>
      <c r="Y8" s="107" t="s"/>
    </row>
    <row r="9" spans="1:25" customHeight="1">
      <c r="A9" s="620">
        <f>=IFERROR(采购成本!B10,"")</f>
        <v>0</v>
      </c>
      <c r="B9" s="630" t="s">
        <v>35</v>
      </c>
      <c r="C9" s="622" t="s">
        <v>191</v>
      </c>
      <c r="D9" s="622">
        <f>=IFERROR(INDEX(数据字典!$C$3:$I$16,MATCH(B9,数据字典!$B$3:$B$16,0),MATCH(C9,数据字典!$C$2:$I$2,0)),"集合开黑")</f>
        <v>0</v>
      </c>
      <c r="E9" s="623">
        <f>=IFERROR(R9*V9,"")</f>
        <v>0</v>
      </c>
      <c r="F9" s="624">
        <f>=IFERROR(E9*D9,"")</f>
        <v>0</v>
      </c>
      <c r="G9" s="624" t="str">
        <f>=IFERROR(F9/A9,"")</f>
        <v/>
      </c>
      <c r="H9" s="624">
        <f>=IFERROR((网吧区域定价!R$8*$A$17/2)+F9,"")</f>
        <v>0</v>
      </c>
      <c r="I9" s="624">
        <f>=IFERROR((网吧区域定价!S$8*$A$17/2)+F9,"")</f>
        <v>0</v>
      </c>
      <c r="J9" s="624" t="str">
        <f>=IFERROR(G9+H9+I9,"")</f>
        <v/>
      </c>
      <c r="K9" s="631" t="s"/>
      <c r="L9" s="631" t="s"/>
      <c r="M9" s="631" t="s"/>
      <c r="N9" s="631" t="s"/>
      <c r="O9" s="107" t="s"/>
      <c r="P9" s="626" t="str">
        <f>=采购成本!C10</f>
        <v>区域07</v>
      </c>
      <c r="Q9" s="632" t="s"/>
      <c r="R9" s="632" t="s"/>
      <c r="S9" s="632" t="s"/>
      <c r="T9" s="632" t="s"/>
      <c r="U9" s="632" t="s"/>
      <c r="V9" s="633" t="s"/>
      <c r="W9" s="107" t="s"/>
      <c r="X9" s="107" t="s"/>
      <c r="Y9" s="107" t="s"/>
    </row>
    <row r="10" spans="1:25" customHeight="1">
      <c r="A10" s="635">
        <f>=IFERROR(采购成本!B11,"")</f>
        <v>0</v>
      </c>
      <c r="B10" s="630" t="s"/>
      <c r="C10" s="622" t="s"/>
      <c r="D10" s="636" t="s"/>
      <c r="E10" s="623">
        <f>=IFERROR(R10*V10,"")</f>
        <v>0</v>
      </c>
      <c r="F10" s="637">
        <f>=IFERROR(E10*D10,"")</f>
        <v>0</v>
      </c>
      <c r="G10" s="624" t="str">
        <f>=IFERROR(F10/A10,"")</f>
        <v/>
      </c>
      <c r="H10" s="637">
        <f>=IFERROR((网吧区域定价!R$8*$A$17/2)+F10,"")</f>
        <v>0</v>
      </c>
      <c r="I10" s="624">
        <f>=IFERROR((网吧区域定价!S$8*$A$17/2)+F10,"")</f>
        <v>0</v>
      </c>
      <c r="J10" s="637">
        <f>=IFERROR(SUM(G10:I10),"")</f>
        <v>0</v>
      </c>
      <c r="K10" s="631" t="s"/>
      <c r="L10" s="631" t="s"/>
      <c r="M10" s="631" t="s"/>
      <c r="N10" s="631" t="s"/>
      <c r="O10" s="107" t="s"/>
      <c r="P10" s="626">
        <f>=采购成本!C11</f>
        <v>0</v>
      </c>
      <c r="Q10" s="632" t="s"/>
      <c r="R10" s="632" t="s"/>
      <c r="S10" s="632" t="s"/>
      <c r="T10" s="632" t="s"/>
      <c r="U10" s="632" t="s"/>
      <c r="V10" s="633" t="s"/>
      <c r="W10" s="107" t="s"/>
      <c r="X10" s="107" t="s"/>
      <c r="Y10" s="107" t="s"/>
    </row>
    <row r="11" spans="1:25" customHeight="1">
      <c r="A11" s="635">
        <f>=IFERROR(采购成本!B12,"")</f>
        <v>0</v>
      </c>
      <c r="B11" s="630" t="s"/>
      <c r="C11" s="622" t="s"/>
      <c r="D11" s="636" t="s"/>
      <c r="E11" s="638">
        <f>=IFERROR(R11*V11,"")</f>
        <v>0</v>
      </c>
      <c r="F11" s="637">
        <f>=IFERROR(E11*D11,"")</f>
        <v>0</v>
      </c>
      <c r="G11" s="624" t="str">
        <f>=IFERROR(F11/A11,"")</f>
        <v/>
      </c>
      <c r="H11" s="637">
        <f>=IFERROR((网吧区域定价!R$8*$A$17/2)+F11,"")</f>
        <v>0</v>
      </c>
      <c r="I11" s="624">
        <f>=IFERROR((网吧区域定价!S$8*$A$17/2)+F11,"")</f>
        <v>0</v>
      </c>
      <c r="J11" s="637">
        <f>=IFERROR(SUM(G11:I11),"")</f>
        <v>0</v>
      </c>
      <c r="K11" s="631" t="s"/>
      <c r="L11" s="631" t="s"/>
      <c r="M11" s="631" t="s"/>
      <c r="N11" s="631" t="s"/>
      <c r="O11" s="107" t="s"/>
      <c r="P11" s="626">
        <f>=采购成本!C12</f>
        <v>0</v>
      </c>
      <c r="Q11" s="632" t="s"/>
      <c r="R11" s="632" t="s"/>
      <c r="S11" s="632" t="s"/>
      <c r="T11" s="632" t="s"/>
      <c r="U11" s="632" t="s"/>
      <c r="V11" s="633" t="s"/>
      <c r="W11" s="107" t="s"/>
      <c r="X11" s="107" t="s"/>
      <c r="Y11" s="107" t="s"/>
    </row>
    <row r="12" spans="1:25" customHeight="1">
      <c r="A12" s="635">
        <f>=IFERROR(采购成本!B13,"")</f>
        <v>0</v>
      </c>
      <c r="B12" s="630" t="s"/>
      <c r="C12" s="622" t="s"/>
      <c r="D12" s="636" t="s"/>
      <c r="E12" s="638">
        <f>=IFERROR(R12*V12,"")</f>
        <v>0</v>
      </c>
      <c r="F12" s="637">
        <f>=IFERROR(E12*D12,"")</f>
        <v>0</v>
      </c>
      <c r="G12" s="624" t="str">
        <f>=IFERROR(F12/A12,"")</f>
        <v/>
      </c>
      <c r="H12" s="637">
        <f>=IFERROR((网吧区域定价!R$8*$A$17/2)+F12,"")</f>
        <v>0</v>
      </c>
      <c r="I12" s="624" t="str">
        <f>=IFERROR((网吧区域定价!R$8*$A$17/2)+G12,"")</f>
        <v/>
      </c>
      <c r="J12" s="637">
        <f>=IFERROR(SUM(G12:I12),"")</f>
        <v>0</v>
      </c>
      <c r="K12" s="631" t="s"/>
      <c r="L12" s="639" t="s"/>
      <c r="M12" s="639" t="s"/>
      <c r="N12" s="639" t="s"/>
      <c r="O12" s="107" t="s"/>
      <c r="P12" s="626">
        <f>=采购成本!C13</f>
        <v>0</v>
      </c>
      <c r="Q12" s="632" t="s"/>
      <c r="R12" s="632" t="s"/>
      <c r="S12" s="632" t="s"/>
      <c r="T12" s="632" t="s"/>
      <c r="U12" s="632" t="s"/>
      <c r="V12" s="633" t="s"/>
      <c r="W12" s="107" t="s"/>
      <c r="X12" s="107" t="s"/>
      <c r="Y12" s="107" t="s"/>
    </row>
    <row r="13" spans="1:25" customHeight="1">
      <c r="A13" s="635">
        <f>=IFERROR(采购成本!B14,"")</f>
        <v>0</v>
      </c>
      <c r="B13" s="630" t="s"/>
      <c r="C13" s="622" t="s"/>
      <c r="D13" s="622" t="s"/>
      <c r="E13" s="638">
        <f>=IFERROR(R13*V13,"")</f>
        <v>0</v>
      </c>
      <c r="F13" s="637">
        <f>=IFERROR(E13*D13,"")</f>
        <v>0</v>
      </c>
      <c r="G13" s="624" t="str">
        <f>=IFERROR(F13/A13,"")</f>
        <v/>
      </c>
      <c r="H13" s="637">
        <f>=IFERROR((网吧区域定价!R$8*$A$17/2)+F13,"")</f>
        <v>0</v>
      </c>
      <c r="I13" s="624">
        <f>=IFERROR((网吧区域定价!S$8*$A$17/2)+F13,"")</f>
        <v>0</v>
      </c>
      <c r="J13" s="637">
        <f>=IFERROR(SUM(G13:I13),"")</f>
        <v>0</v>
      </c>
      <c r="K13" s="631" t="s"/>
      <c r="L13" s="639" t="s"/>
      <c r="M13" s="639" t="s"/>
      <c r="N13" s="639" t="s"/>
      <c r="O13" s="107" t="s"/>
      <c r="P13" s="626">
        <f>=采购成本!C14</f>
        <v>0</v>
      </c>
      <c r="Q13" s="632" t="s"/>
      <c r="R13" s="632" t="s"/>
      <c r="S13" s="632" t="s"/>
      <c r="T13" s="632" t="s"/>
      <c r="U13" s="632" t="s"/>
      <c r="V13" s="633" t="s"/>
      <c r="W13" s="107" t="s"/>
      <c r="X13" s="107" t="s"/>
      <c r="Y13" s="107" t="s"/>
    </row>
    <row r="14" spans="1:25" customHeight="1">
      <c r="A14" s="635">
        <f>=IFERROR(采购成本!B15,"")</f>
        <v>0</v>
      </c>
      <c r="B14" s="630" t="s"/>
      <c r="C14" s="622" t="s"/>
      <c r="D14" s="622" t="s"/>
      <c r="E14" s="638">
        <f>=IFERROR(R14*V14,"")</f>
        <v>0</v>
      </c>
      <c r="F14" s="637">
        <f>=IFERROR(E14*D14,"")</f>
        <v>0</v>
      </c>
      <c r="G14" s="624" t="str">
        <f>=IFERROR(F14/A14,"")</f>
        <v/>
      </c>
      <c r="H14" s="637">
        <f>=IFERROR((网吧区域定价!R$8*$A$17/2)+F14,"")</f>
        <v>0</v>
      </c>
      <c r="I14" s="624">
        <f>=IFERROR((网吧区域定价!S$8*$A$17/2)+F14,"")</f>
        <v>0</v>
      </c>
      <c r="J14" s="637">
        <f>=IFERROR(SUM(G14:I14),"")</f>
        <v>0</v>
      </c>
      <c r="K14" s="631" t="s"/>
      <c r="L14" s="639" t="s"/>
      <c r="M14" s="639" t="s"/>
      <c r="N14" s="639" t="s"/>
      <c r="O14" s="107" t="s"/>
      <c r="P14" s="626">
        <f>=采购成本!C15</f>
        <v>0</v>
      </c>
      <c r="Q14" s="632" t="s"/>
      <c r="R14" s="632" t="s"/>
      <c r="S14" s="632" t="s"/>
      <c r="T14" s="632" t="s"/>
      <c r="U14" s="632" t="s"/>
      <c r="V14" s="633" t="s"/>
      <c r="W14" s="107" t="s"/>
      <c r="X14" s="107" t="s"/>
      <c r="Y14" s="107" t="s"/>
    </row>
    <row r="15" spans="1:25" customHeight="1">
      <c r="A15" s="635">
        <f>=IFERROR(采购成本!B16,"")</f>
        <v>0</v>
      </c>
      <c r="B15" s="630" t="s"/>
      <c r="C15" s="622" t="s"/>
      <c r="D15" s="622" t="s"/>
      <c r="E15" s="638">
        <f>=IFERROR(R15*V15,"")</f>
        <v>0</v>
      </c>
      <c r="F15" s="637">
        <f>=IFERROR(E15*D15,"")</f>
        <v>0</v>
      </c>
      <c r="G15" s="624" t="str">
        <f>=IFERROR(F15/A15,"")</f>
        <v/>
      </c>
      <c r="H15" s="637">
        <f>=IFERROR((网吧区域定价!R$8*$A$17/2)+F15,"")</f>
        <v>0</v>
      </c>
      <c r="I15" s="624">
        <f>=IFERROR((网吧区域定价!S$8*$A$17/2)+F15,"")</f>
        <v>0</v>
      </c>
      <c r="J15" s="637">
        <f>=IFERROR(SUM(G15:I15),"")</f>
        <v>0</v>
      </c>
      <c r="K15" s="631" t="s"/>
      <c r="L15" s="639" t="s"/>
      <c r="M15" s="639" t="s"/>
      <c r="N15" s="639" t="s"/>
      <c r="O15" s="107" t="s"/>
      <c r="P15" s="626">
        <f>=采购成本!C16</f>
        <v>0</v>
      </c>
      <c r="Q15" s="632" t="s"/>
      <c r="R15" s="632" t="s"/>
      <c r="S15" s="632" t="s"/>
      <c r="T15" s="632" t="s"/>
      <c r="U15" s="632" t="s"/>
      <c r="V15" s="633" t="s"/>
      <c r="W15" s="107" t="s"/>
      <c r="X15" s="107" t="s"/>
      <c r="Y15" s="107" t="s"/>
    </row>
    <row r="16" spans="1:25" customHeight="1">
      <c r="A16" s="635">
        <f>=IFERROR(采购成本!B17,"")</f>
        <v>0</v>
      </c>
      <c r="B16" s="630" t="s"/>
      <c r="C16" s="622" t="s"/>
      <c r="D16" s="636" t="s"/>
      <c r="E16" s="638">
        <f>=IFERROR(R16*V16,"")</f>
        <v>0</v>
      </c>
      <c r="F16" s="637">
        <f>=IFERROR(E16*D16,"")</f>
        <v>0</v>
      </c>
      <c r="G16" s="624" t="str">
        <f>=IFERROR(F16/A16,"")</f>
        <v/>
      </c>
      <c r="H16" s="637">
        <f>=IFERROR((网吧区域定价!R$8*$A$17/2)+F16,"")</f>
        <v>0</v>
      </c>
      <c r="I16" s="624">
        <f>=IFERROR((网吧区域定价!S$8*$A$17/2)+F16,"")</f>
        <v>0</v>
      </c>
      <c r="J16" s="637">
        <f>=IFERROR(SUM(G16:I16),"")</f>
        <v>0</v>
      </c>
      <c r="K16" s="631" t="s"/>
      <c r="L16" s="639" t="s"/>
      <c r="M16" s="639" t="s"/>
      <c r="N16" s="639" t="s"/>
      <c r="O16" s="107" t="s"/>
      <c r="P16" s="640">
        <f>=采购成本!C17</f>
        <v>0</v>
      </c>
      <c r="Q16" s="641" t="s"/>
      <c r="R16" s="641" t="s"/>
      <c r="S16" s="641" t="s"/>
      <c r="T16" s="641" t="s"/>
      <c r="U16" s="641" t="s"/>
      <c r="V16" s="642" t="s"/>
      <c r="W16" s="107" t="s"/>
      <c r="X16" s="107" t="s"/>
      <c r="Y16" s="107" t="s"/>
    </row>
    <row r="17" spans="1:25" customHeight="1">
      <c r="A17" s="643">
        <f>=区域整改回本周期计算器!A21</f>
        <v>0</v>
      </c>
      <c r="B17" s="644" t="s"/>
      <c r="C17" s="639" t="s"/>
      <c r="D17" s="622" t="s"/>
      <c r="E17" s="645" t="s"/>
      <c r="F17" s="645" t="s"/>
      <c r="G17" s="645" t="s"/>
      <c r="H17" s="645" t="s"/>
      <c r="I17" s="645" t="s"/>
      <c r="J17" s="645" t="s"/>
      <c r="K17" s="639" t="s"/>
      <c r="L17" s="639" t="s"/>
      <c r="M17" s="639" t="s"/>
      <c r="N17" s="639" t="s"/>
      <c r="O17" s="107" t="s"/>
      <c r="P17" s="107" t="s"/>
      <c r="Q17" s="107" t="s"/>
      <c r="R17" s="107" t="s"/>
      <c r="S17" s="107" t="s"/>
      <c r="T17" s="107" t="s"/>
      <c r="U17" s="107" t="s"/>
      <c r="V17" s="107" t="s"/>
      <c r="W17" s="107" t="s"/>
      <c r="X17" s="107" t="s"/>
      <c r="Y17" s="107" t="s"/>
    </row>
    <row r="18" spans="1:25" customHeight="1">
      <c r="A18" s="133" t="s"/>
      <c r="B18" s="133" t="s"/>
      <c r="C18" s="646" t="s">
        <v>219</v>
      </c>
      <c r="D18" s="646" t="s">
        <v>215</v>
      </c>
      <c r="E18" s="646" t="s">
        <v>216</v>
      </c>
      <c r="F18" s="646" t="s">
        <v>217</v>
      </c>
      <c r="G18" s="646" t="s">
        <v>218</v>
      </c>
      <c r="H18" s="646" t="s">
        <v>220</v>
      </c>
      <c r="I18" s="646" t="s"/>
      <c r="J18" s="647" t="s">
        <v>221</v>
      </c>
      <c r="K18" s="647" t="s"/>
      <c r="L18" s="648" t="s"/>
      <c r="M18" s="648" t="s"/>
      <c r="N18" s="107" t="s"/>
      <c r="O18" s="107" t="s"/>
      <c r="P18" s="107" t="s"/>
      <c r="Q18" s="649" t="s"/>
      <c r="R18" s="649" t="s"/>
      <c r="S18" s="649" t="s"/>
      <c r="T18" s="649" t="s"/>
      <c r="U18" s="649" t="s"/>
      <c r="V18" s="649" t="s"/>
      <c r="W18" s="107" t="s"/>
      <c r="X18" s="107" t="s"/>
      <c r="Y18" s="107" t="s"/>
    </row>
    <row r="19" spans="1:25" customHeight="1">
      <c r="A19" s="133" t="s"/>
      <c r="B19" s="133" t="s"/>
      <c r="C19" s="650" t="s"/>
      <c r="D19" s="650" t="s"/>
      <c r="E19" s="650" t="s"/>
      <c r="F19" s="650" t="s"/>
      <c r="G19" s="651" t="s"/>
      <c r="H19" s="651" t="s"/>
      <c r="I19" s="651" t="s"/>
      <c r="J19" s="647" t="s"/>
      <c r="K19" s="647" t="s"/>
      <c r="L19" s="107" t="s"/>
      <c r="M19" s="107" t="s"/>
      <c r="N19" s="107" t="s"/>
      <c r="O19" s="107" t="s"/>
      <c r="P19" s="107" t="s"/>
      <c r="Q19" s="107" t="s"/>
      <c r="R19" s="107" t="s"/>
      <c r="S19" s="107" t="s"/>
      <c r="T19" s="107" t="s"/>
      <c r="U19" s="107" t="s"/>
      <c r="V19" s="107" t="s"/>
      <c r="W19" s="107" t="s"/>
      <c r="X19" s="107" t="s"/>
      <c r="Y19" s="107" t="s"/>
    </row>
    <row r="20" spans="1:25" customHeight="1">
      <c r="A20" s="133" t="s"/>
      <c r="B20" s="133" t="s"/>
      <c r="C20" s="617" t="s">
        <v>13</v>
      </c>
      <c r="D20" s="652" t="s">
        <v>30</v>
      </c>
      <c r="E20" s="650" t="s"/>
      <c r="F20" s="650" t="s"/>
      <c r="G20" s="651" t="s"/>
      <c r="H20" s="651" t="s"/>
      <c r="I20" s="651" t="s"/>
      <c r="J20" s="647" t="s"/>
      <c r="K20" s="647" t="s"/>
      <c r="L20" s="107" t="s"/>
      <c r="M20" s="107" t="s"/>
      <c r="N20" s="107" t="s"/>
      <c r="O20" s="107" t="s"/>
      <c r="P20" s="107" t="s"/>
      <c r="Q20" s="107" t="s"/>
      <c r="R20" s="107" t="s"/>
      <c r="S20" s="107" t="s"/>
      <c r="T20" s="107" t="s"/>
      <c r="U20" s="107" t="s"/>
      <c r="V20" s="107" t="s"/>
      <c r="W20" s="107" t="s"/>
      <c r="X20" s="107" t="s"/>
      <c r="Y20" s="107" t="s"/>
    </row>
    <row r="21" spans="1:25" customHeight="1">
      <c r="A21" s="133" t="s"/>
      <c r="B21" s="133" t="s"/>
      <c r="C21" s="653">
        <f>=月均成本计算!B11</f>
        <v>365</v>
      </c>
      <c r="D21" s="654">
        <f>=月均成本计算!B12</f>
        <v>31</v>
      </c>
      <c r="E21" s="655" t="s"/>
      <c r="F21" s="655" t="s"/>
      <c r="G21" s="656" t="s"/>
      <c r="H21" s="656" t="s"/>
      <c r="I21" s="656" t="s"/>
      <c r="J21" s="657" t="s"/>
      <c r="K21" s="107" t="s"/>
      <c r="L21" s="107" t="s"/>
      <c r="W21" s="107" t="s"/>
      <c r="X21" s="107" t="s"/>
      <c r="Y21" s="107" t="s"/>
    </row>
    <row r="22" spans="1:25" customHeight="1">
      <c r="A22" s="133" t="s"/>
      <c r="B22" s="133" t="s"/>
      <c r="C22" s="107" t="s"/>
      <c r="D22" s="107" t="s"/>
      <c r="E22" s="107" t="s"/>
      <c r="F22" s="107" t="s"/>
      <c r="G22" s="107" t="s"/>
      <c r="H22" s="107" t="s"/>
      <c r="I22" s="107" t="s"/>
      <c r="J22" s="657" t="s"/>
      <c r="K22" s="107" t="s"/>
      <c r="L22" s="107" t="s"/>
      <c r="M22" s="107" t="s"/>
      <c r="N22" s="107" t="s"/>
      <c r="O22" s="107" t="s"/>
      <c r="P22" s="107" t="s"/>
      <c r="Q22" s="107" t="s"/>
      <c r="R22" s="107" t="s"/>
      <c r="S22" s="107" t="s"/>
      <c r="T22" s="107" t="s"/>
      <c r="U22" s="107" t="s"/>
      <c r="V22" s="107" t="s"/>
      <c r="W22" s="107" t="s"/>
      <c r="X22" s="107" t="s"/>
      <c r="Y22" s="107" t="s"/>
    </row>
    <row r="23" spans="1:25" customHeight="1">
      <c r="A23" s="133" t="s"/>
      <c r="B23" s="107" t="s"/>
      <c r="C23" s="107" t="s"/>
      <c r="D23" s="107" t="s"/>
      <c r="E23" s="107" t="s"/>
      <c r="F23" s="107" t="s"/>
      <c r="G23" s="107" t="s"/>
      <c r="H23" s="107" t="s"/>
      <c r="I23" s="107" t="s"/>
      <c r="J23" s="657" t="s"/>
      <c r="K23" s="107" t="s"/>
      <c r="L23" s="107" t="s"/>
      <c r="M23" s="107" t="s"/>
      <c r="N23" s="107" t="s"/>
      <c r="O23" s="107" t="s"/>
      <c r="P23" s="107" t="s"/>
      <c r="Q23" s="107" t="s"/>
      <c r="R23" s="107" t="s"/>
      <c r="S23" s="107" t="s"/>
      <c r="T23" s="107" t="s"/>
      <c r="U23" s="107" t="s"/>
      <c r="V23" s="107" t="s"/>
      <c r="W23" s="107" t="s"/>
      <c r="X23" s="107" t="s"/>
      <c r="Y23" s="107" t="s"/>
    </row>
    <row r="24" spans="1:25" customHeight="1">
      <c r="A24" s="133" t="s"/>
      <c r="B24" s="107" t="s"/>
      <c r="C24" s="107" t="s"/>
      <c r="D24" s="107" t="s"/>
      <c r="E24" s="107" t="s"/>
      <c r="F24" s="107" t="s"/>
      <c r="G24" s="107" t="s"/>
      <c r="H24" s="107" t="s"/>
      <c r="I24" s="107" t="s"/>
      <c r="J24" s="657" t="s"/>
      <c r="K24" s="133" t="s"/>
      <c r="L24" s="133" t="s"/>
      <c r="M24" s="133" t="s"/>
      <c r="N24" s="107" t="s"/>
      <c r="O24" s="107" t="s"/>
      <c r="P24" s="107" t="s"/>
      <c r="Q24" s="107" t="s"/>
      <c r="R24" s="107" t="s"/>
      <c r="S24" s="107" t="s"/>
      <c r="T24" s="107" t="s"/>
      <c r="U24" s="107" t="s"/>
      <c r="V24" s="107" t="s"/>
      <c r="W24" s="107" t="s"/>
      <c r="X24" s="107" t="s"/>
      <c r="Y24" s="107" t="s"/>
    </row>
    <row r="25" spans="1:25" customHeight="1">
      <c r="A25" s="133" t="s"/>
      <c r="B25" s="107" t="s"/>
      <c r="C25" s="107" t="s"/>
      <c r="D25" s="107" t="s"/>
      <c r="E25" s="107" t="s"/>
      <c r="F25" s="107" t="s"/>
      <c r="G25" s="107" t="s"/>
      <c r="H25" s="107" t="s"/>
      <c r="I25" s="107" t="s"/>
      <c r="J25" s="107" t="s"/>
      <c r="K25" s="133" t="s"/>
      <c r="L25" s="133" t="s"/>
      <c r="M25" s="133" t="s"/>
      <c r="N25" s="107" t="s"/>
      <c r="O25" s="107" t="s"/>
      <c r="P25" s="107" t="s"/>
      <c r="Q25" s="107" t="s"/>
      <c r="R25" s="107" t="s"/>
      <c r="S25" s="107" t="s"/>
      <c r="T25" s="107" t="s"/>
      <c r="U25" s="107" t="s"/>
      <c r="V25" s="107" t="s"/>
      <c r="W25" s="107" t="s"/>
      <c r="X25" s="107" t="s"/>
      <c r="Y25" s="107" t="s"/>
    </row>
    <row r="26" spans="1:25" customHeight="1">
      <c r="A26" s="133" t="s"/>
      <c r="B26" s="107" t="s"/>
      <c r="C26" s="107" t="s"/>
      <c r="D26" s="107" t="s"/>
      <c r="E26" s="107" t="s"/>
      <c r="F26" s="107" t="s"/>
      <c r="G26" s="107" t="s"/>
      <c r="H26" s="107" t="s"/>
      <c r="I26" s="107" t="s"/>
      <c r="J26" s="107" t="s"/>
      <c r="K26" s="133" t="s"/>
      <c r="L26" s="133" t="s"/>
      <c r="M26" s="133" t="s"/>
      <c r="N26" s="107" t="s"/>
      <c r="O26" s="107" t="s"/>
      <c r="P26" s="107" t="s"/>
      <c r="Q26" s="107" t="s"/>
      <c r="R26" s="107" t="s"/>
      <c r="S26" s="107" t="s"/>
      <c r="T26" s="107" t="s"/>
      <c r="U26" s="107" t="s"/>
      <c r="V26" s="107" t="s"/>
      <c r="W26" s="107" t="s"/>
      <c r="X26" s="107" t="s"/>
      <c r="Y26" s="107" t="s"/>
    </row>
    <row r="27" spans="1:25" customHeight="1">
      <c r="A27" s="107" t="s"/>
      <c r="B27" s="107" t="s"/>
      <c r="C27" s="107" t="s"/>
      <c r="D27" s="107" t="s"/>
      <c r="E27" s="107" t="s"/>
      <c r="F27" s="107" t="s"/>
      <c r="G27" s="107" t="s"/>
      <c r="H27" s="107" t="s"/>
      <c r="I27" s="107" t="s"/>
      <c r="J27" s="107" t="s"/>
      <c r="K27" s="107" t="s"/>
      <c r="L27" s="107" t="s"/>
      <c r="M27" s="107" t="s"/>
      <c r="N27" s="107" t="s"/>
      <c r="O27" s="107" t="s"/>
      <c r="P27" s="107" t="s"/>
      <c r="Q27" s="107" t="s"/>
      <c r="R27" s="107" t="s"/>
      <c r="S27" s="107" t="s"/>
      <c r="T27" s="107" t="s"/>
      <c r="U27" s="107" t="s"/>
      <c r="V27" s="107" t="s"/>
      <c r="W27" s="107" t="s"/>
      <c r="X27" s="107" t="s"/>
      <c r="Y27" s="107" t="s"/>
    </row>
    <row r="28" spans="1:25" customHeight="1">
      <c r="A28" s="107" t="s"/>
      <c r="B28" s="107" t="s"/>
      <c r="C28" s="107" t="s"/>
      <c r="D28" s="107" t="s"/>
      <c r="E28" s="107" t="s"/>
      <c r="F28" s="107" t="s"/>
      <c r="G28" s="107" t="s"/>
      <c r="H28" s="107" t="s"/>
      <c r="I28" s="107" t="s"/>
      <c r="J28" s="107" t="s"/>
      <c r="K28" s="107" t="s"/>
      <c r="L28" s="107" t="s"/>
      <c r="M28" s="107" t="s"/>
      <c r="N28" s="107" t="s"/>
      <c r="O28" s="107" t="s"/>
      <c r="P28" s="107" t="s"/>
      <c r="Q28" s="107" t="s"/>
      <c r="R28" s="107" t="s"/>
      <c r="S28" s="107" t="s"/>
      <c r="T28" s="107" t="s"/>
      <c r="U28" s="107" t="s"/>
      <c r="V28" s="107" t="s"/>
      <c r="W28" s="107" t="s"/>
      <c r="X28" s="107" t="s"/>
      <c r="Y28" s="107" t="s"/>
    </row>
    <row r="29" spans="1:24" customHeight="1">
      <c r="A29" s="107" t="s"/>
      <c r="B29" s="107" t="s"/>
      <c r="C29" s="107" t="s"/>
      <c r="D29" s="107" t="s"/>
      <c r="E29" s="107" t="s"/>
      <c r="F29" s="107" t="s"/>
      <c r="G29" s="107" t="s"/>
      <c r="H29" s="107" t="s"/>
      <c r="I29" s="107" t="s"/>
      <c r="J29" s="107" t="s"/>
      <c r="K29" s="107" t="s"/>
      <c r="L29" s="107" t="s"/>
      <c r="M29" s="107" t="s"/>
      <c r="N29" s="107" t="s"/>
      <c r="O29" s="107" t="s"/>
      <c r="P29" s="107" t="s"/>
      <c r="Q29" s="107" t="s"/>
      <c r="R29" s="107" t="s"/>
      <c r="S29" s="107" t="s"/>
      <c r="T29" s="107" t="s"/>
      <c r="U29" s="107" t="s"/>
      <c r="V29" s="107" t="s"/>
      <c r="W29" s="107" t="s"/>
      <c r="X29" s="107" t="s"/>
    </row>
    <row r="30" spans="1:24" customHeight="1">
      <c r="A30" s="107" t="s"/>
      <c r="B30" s="107" t="s"/>
      <c r="C30" s="107" t="s"/>
      <c r="D30" s="107" t="s"/>
      <c r="E30" s="107" t="s"/>
      <c r="F30" s="107" t="s"/>
      <c r="G30" s="107" t="s"/>
      <c r="H30" s="107" t="s"/>
      <c r="I30" s="107" t="s"/>
      <c r="J30" s="107" t="s"/>
      <c r="K30" s="107" t="s"/>
      <c r="L30" s="107" t="s"/>
      <c r="M30" s="107" t="s"/>
      <c r="N30" s="107" t="s"/>
      <c r="O30" s="107" t="s"/>
      <c r="P30" s="107" t="s"/>
      <c r="Q30" s="107" t="s"/>
      <c r="R30" s="107" t="s"/>
      <c r="S30" s="107" t="s"/>
      <c r="T30" s="107" t="s"/>
      <c r="U30" s="107" t="s"/>
      <c r="V30" s="107" t="s"/>
      <c r="W30" s="107" t="s"/>
      <c r="X30" s="107" t="s"/>
    </row>
    <row r="31" spans="1:24" customHeight="1">
      <c r="A31" s="107" t="s"/>
      <c r="B31" s="107" t="s"/>
      <c r="C31" s="107" t="s"/>
      <c r="D31" s="107" t="s"/>
      <c r="E31" s="107" t="s"/>
      <c r="F31" s="107" t="s"/>
      <c r="G31" s="107" t="s"/>
      <c r="H31" s="107" t="s"/>
      <c r="I31" s="107" t="s"/>
      <c r="J31" s="107" t="s"/>
      <c r="K31" s="107" t="s"/>
      <c r="L31" s="107" t="s"/>
      <c r="M31" s="107" t="s"/>
      <c r="N31" s="107" t="s"/>
      <c r="O31" s="107" t="s"/>
      <c r="P31" s="107" t="s"/>
      <c r="Q31" s="107" t="s"/>
      <c r="R31" s="107" t="s"/>
      <c r="S31" s="107" t="s"/>
      <c r="T31" s="107" t="s"/>
      <c r="U31" s="107" t="s"/>
      <c r="V31" s="107" t="s"/>
      <c r="W31" s="107" t="s"/>
      <c r="X31" s="107" t="s"/>
    </row>
    <row r="32" spans="1:24" customHeight="1">
      <c r="A32" s="107" t="s"/>
      <c r="B32" s="107" t="s"/>
      <c r="C32" s="107" t="s"/>
      <c r="D32" s="107" t="s"/>
      <c r="E32" s="107" t="s"/>
      <c r="F32" s="107" t="s"/>
      <c r="G32" s="107" t="s"/>
      <c r="H32" s="107" t="s"/>
      <c r="I32" s="107" t="s"/>
      <c r="J32" s="107" t="s"/>
      <c r="K32" s="107" t="s"/>
      <c r="L32" s="107" t="s"/>
      <c r="M32" s="107" t="s"/>
      <c r="N32" s="107" t="s"/>
      <c r="O32" s="107" t="s"/>
      <c r="P32" s="107" t="s"/>
      <c r="Q32" s="107" t="s"/>
      <c r="R32" s="107" t="s"/>
      <c r="S32" s="107" t="s"/>
      <c r="T32" s="107" t="s"/>
      <c r="U32" s="107" t="s"/>
      <c r="V32" s="107" t="s"/>
      <c r="W32" s="107" t="s"/>
      <c r="X32" s="107" t="s"/>
    </row>
    <row r="33" spans="1:24" customHeight="1">
      <c r="A33" s="107" t="s"/>
      <c r="B33" s="107" t="s"/>
      <c r="C33" s="107" t="s"/>
      <c r="D33" s="107" t="s"/>
      <c r="E33" s="107" t="s"/>
      <c r="F33" s="107" t="s"/>
      <c r="G33" s="107" t="s"/>
      <c r="H33" s="107" t="s"/>
      <c r="I33" s="107" t="s"/>
      <c r="J33" s="107" t="s"/>
      <c r="K33" s="107" t="s"/>
      <c r="L33" s="107" t="s"/>
      <c r="M33" s="107" t="s"/>
      <c r="N33" s="107" t="s"/>
      <c r="O33" s="107" t="s"/>
      <c r="P33" s="107" t="s"/>
      <c r="Q33" s="107" t="s"/>
      <c r="R33" s="107" t="s"/>
      <c r="S33" s="107" t="s"/>
      <c r="T33" s="107" t="s"/>
      <c r="U33" s="107" t="s"/>
      <c r="V33" s="107" t="s"/>
      <c r="W33" s="107" t="s"/>
      <c r="X33" s="107" t="s"/>
    </row>
    <row r="34" spans="1:24" customHeight="1">
      <c r="A34" s="107" t="s"/>
      <c r="B34" s="107" t="s"/>
      <c r="C34" s="107" t="s"/>
      <c r="D34" s="107" t="s"/>
      <c r="E34" s="107" t="s"/>
      <c r="F34" s="107" t="s"/>
      <c r="G34" s="107" t="s"/>
      <c r="H34" s="107" t="s"/>
      <c r="I34" s="107" t="s"/>
      <c r="J34" s="107" t="s"/>
      <c r="K34" s="107" t="s"/>
      <c r="L34" s="107" t="s"/>
      <c r="M34" s="107" t="s"/>
      <c r="N34" s="107" t="s"/>
      <c r="O34" s="107" t="s"/>
      <c r="P34" s="107" t="s"/>
      <c r="Q34" s="107" t="s"/>
      <c r="R34" s="107" t="s"/>
      <c r="S34" s="107" t="s"/>
      <c r="T34" s="107" t="s"/>
      <c r="U34" s="107" t="s"/>
      <c r="V34" s="107" t="s"/>
      <c r="W34" s="107" t="s"/>
      <c r="X34" s="107" t="s"/>
    </row>
    <row r="35" spans="1:24" customHeight="1">
      <c r="A35" s="107" t="s"/>
      <c r="B35" s="107" t="s"/>
      <c r="C35" s="107" t="s"/>
      <c r="D35" s="107" t="s"/>
      <c r="E35" s="107" t="s"/>
      <c r="F35" s="107" t="s"/>
      <c r="G35" s="107" t="s"/>
      <c r="H35" s="107" t="s"/>
      <c r="I35" s="107" t="s"/>
      <c r="J35" s="107" t="s"/>
      <c r="K35" s="107" t="s"/>
      <c r="L35" s="107" t="s"/>
      <c r="M35" s="107" t="s"/>
      <c r="N35" s="107" t="s"/>
      <c r="O35" s="107" t="s"/>
      <c r="P35" s="107" t="s"/>
      <c r="Q35" s="107" t="s"/>
      <c r="R35" s="107" t="s"/>
      <c r="S35" s="107" t="s"/>
      <c r="T35" s="107" t="s"/>
      <c r="U35" s="107" t="s"/>
      <c r="V35" s="107" t="s"/>
      <c r="W35" s="107" t="s"/>
      <c r="X35" s="107" t="s"/>
    </row>
    <row r="36" spans="1:24" customHeight="1">
      <c r="A36" s="107" t="s"/>
      <c r="B36" s="107" t="s"/>
      <c r="C36" s="107" t="s"/>
      <c r="D36" s="107" t="s"/>
      <c r="E36" s="107" t="s"/>
      <c r="F36" s="107" t="s"/>
      <c r="G36" s="107" t="s"/>
      <c r="H36" s="107" t="s"/>
      <c r="I36" s="107" t="s"/>
      <c r="J36" s="107" t="s"/>
      <c r="K36" s="107" t="s"/>
      <c r="L36" s="107" t="s"/>
      <c r="M36" s="107" t="s"/>
      <c r="N36" s="107" t="s"/>
      <c r="O36" s="107" t="s"/>
      <c r="P36" s="107" t="s"/>
      <c r="Q36" s="107" t="s"/>
      <c r="R36" s="107" t="s"/>
      <c r="S36" s="107" t="s"/>
      <c r="T36" s="107" t="s"/>
      <c r="U36" s="107" t="s"/>
      <c r="V36" s="107" t="s"/>
      <c r="W36" s="107" t="s"/>
      <c r="X36" s="107" t="s"/>
    </row>
    <row r="37" spans="1:24" customHeight="1">
      <c r="A37" s="107" t="s"/>
      <c r="B37" s="107" t="s"/>
      <c r="C37" s="107" t="s"/>
      <c r="D37" s="107" t="s"/>
      <c r="E37" s="107" t="s"/>
      <c r="F37" s="107" t="s"/>
      <c r="G37" s="107" t="s"/>
      <c r="H37" s="107" t="s"/>
      <c r="I37" s="107" t="s"/>
      <c r="J37" s="107" t="s"/>
      <c r="K37" s="107" t="s"/>
      <c r="L37" s="107" t="s"/>
      <c r="M37" s="107" t="s"/>
      <c r="N37" s="107" t="s"/>
      <c r="O37" s="107" t="s"/>
      <c r="P37" s="107" t="s"/>
      <c r="Q37" s="107" t="s"/>
      <c r="R37" s="107" t="s"/>
      <c r="S37" s="107" t="s"/>
      <c r="T37" s="107" t="s"/>
      <c r="U37" s="107" t="s"/>
      <c r="V37" s="107" t="s"/>
      <c r="W37" s="107" t="s"/>
      <c r="X37" s="107" t="s"/>
    </row>
    <row r="38" spans="1:24" customHeight="1">
      <c r="A38" s="107" t="s"/>
      <c r="B38" s="107" t="s"/>
      <c r="C38" s="107" t="s"/>
      <c r="D38" s="107" t="s"/>
      <c r="E38" s="107" t="s"/>
      <c r="F38" s="107" t="s"/>
      <c r="G38" s="107" t="s"/>
      <c r="H38" s="107" t="s"/>
      <c r="I38" s="107" t="s"/>
      <c r="J38" s="107" t="s"/>
      <c r="K38" s="107" t="s"/>
      <c r="L38" s="107" t="s"/>
      <c r="M38" s="107" t="s"/>
      <c r="N38" s="107" t="s"/>
      <c r="O38" s="107" t="s"/>
      <c r="P38" s="107" t="s"/>
      <c r="Q38" s="107" t="s"/>
      <c r="R38" s="107" t="s"/>
      <c r="S38" s="107" t="s"/>
      <c r="T38" s="107" t="s"/>
      <c r="U38" s="107" t="s"/>
      <c r="V38" s="107" t="s"/>
      <c r="W38" s="107" t="s"/>
      <c r="X38" s="107" t="s"/>
    </row>
    <row r="39" spans="1:24" customHeight="1">
      <c r="A39" s="107" t="s"/>
      <c r="B39" s="107" t="s"/>
      <c r="C39" s="107" t="s"/>
      <c r="D39" s="107" t="s"/>
      <c r="E39" s="107" t="s"/>
      <c r="F39" s="107" t="s"/>
      <c r="G39" s="107" t="s"/>
      <c r="H39" s="107" t="s"/>
      <c r="I39" s="107" t="s"/>
      <c r="J39" s="107" t="s"/>
      <c r="K39" s="107" t="s"/>
      <c r="L39" s="107" t="s"/>
      <c r="M39" s="107" t="s"/>
      <c r="N39" s="107" t="s"/>
      <c r="O39" s="107" t="s"/>
      <c r="P39" s="107" t="s"/>
      <c r="Q39" s="107" t="s"/>
      <c r="R39" s="107" t="s"/>
      <c r="S39" s="107" t="s"/>
      <c r="T39" s="107" t="s"/>
      <c r="U39" s="107" t="s"/>
      <c r="V39" s="107" t="s"/>
      <c r="W39" s="107" t="s"/>
      <c r="X39" s="107" t="s"/>
    </row>
    <row r="40" spans="1:24" customHeight="1">
      <c r="A40" s="107" t="s"/>
      <c r="B40" s="107" t="s"/>
      <c r="C40" s="107" t="s"/>
      <c r="D40" s="107" t="s"/>
      <c r="E40" s="107" t="s"/>
      <c r="F40" s="107" t="s"/>
      <c r="G40" s="107" t="s"/>
      <c r="H40" s="107" t="s"/>
      <c r="I40" s="107" t="s"/>
      <c r="J40" s="107" t="s"/>
      <c r="K40" s="107" t="s"/>
      <c r="L40" s="107" t="s"/>
      <c r="M40" s="107" t="s"/>
      <c r="N40" s="107" t="s"/>
      <c r="O40" s="107" t="s"/>
      <c r="P40" s="107" t="s"/>
      <c r="Q40" s="107" t="s"/>
      <c r="R40" s="107" t="s"/>
      <c r="S40" s="107" t="s"/>
      <c r="T40" s="107" t="s"/>
      <c r="U40" s="107" t="s"/>
      <c r="V40" s="107" t="s"/>
      <c r="W40" s="107" t="s"/>
      <c r="X40" s="107" t="s"/>
    </row>
    <row r="41" spans="1:24" customHeight="1">
      <c r="A41" s="107" t="s"/>
      <c r="B41" s="107" t="s"/>
      <c r="C41" s="107" t="s"/>
      <c r="D41" s="107" t="s"/>
      <c r="E41" s="107" t="s"/>
      <c r="F41" s="107" t="s"/>
      <c r="G41" s="107" t="s"/>
      <c r="H41" s="107" t="s"/>
      <c r="I41" s="107" t="s"/>
      <c r="J41" s="107" t="s"/>
      <c r="K41" s="107" t="s"/>
      <c r="L41" s="107" t="s"/>
      <c r="M41" s="107" t="s"/>
      <c r="N41" s="107" t="s"/>
      <c r="O41" s="107" t="s"/>
      <c r="P41" s="107" t="s"/>
      <c r="Q41" s="107" t="s"/>
      <c r="R41" s="107" t="s"/>
      <c r="S41" s="107" t="s"/>
      <c r="T41" s="107" t="s"/>
      <c r="U41" s="107" t="s"/>
      <c r="V41" s="107" t="s"/>
      <c r="W41" s="107" t="s"/>
      <c r="X41" s="107" t="s"/>
    </row>
    <row r="42" spans="1:24" customHeight="1">
      <c r="A42" s="107" t="s"/>
      <c r="B42" s="107" t="s"/>
      <c r="C42" s="107" t="s"/>
      <c r="D42" s="107" t="s"/>
      <c r="E42" s="107" t="s"/>
      <c r="F42" s="107" t="s"/>
      <c r="G42" s="107" t="s"/>
      <c r="H42" s="107" t="s"/>
      <c r="I42" s="107" t="s"/>
      <c r="J42" s="107" t="s"/>
      <c r="K42" s="107" t="s"/>
      <c r="L42" s="107" t="s"/>
      <c r="M42" s="107" t="s"/>
      <c r="N42" s="107" t="s"/>
      <c r="O42" s="107" t="s"/>
      <c r="P42" s="107" t="s"/>
      <c r="Q42" s="107" t="s"/>
      <c r="R42" s="107" t="s"/>
      <c r="S42" s="107" t="s"/>
      <c r="T42" s="107" t="s"/>
      <c r="U42" s="107" t="s"/>
      <c r="V42" s="107" t="s"/>
      <c r="W42" s="107" t="s"/>
      <c r="X42" s="107" t="s"/>
    </row>
    <row r="43" spans="1:24" customHeight="1">
      <c r="A43" s="107" t="s"/>
      <c r="B43" s="107" t="s"/>
      <c r="C43" s="107" t="s"/>
      <c r="D43" s="107" t="s"/>
      <c r="E43" s="107" t="s"/>
      <c r="F43" s="107" t="s"/>
      <c r="G43" s="107" t="s"/>
      <c r="H43" s="107" t="s"/>
      <c r="I43" s="107" t="s"/>
      <c r="J43" s="107" t="s"/>
      <c r="K43" s="107" t="s"/>
      <c r="L43" s="107" t="s"/>
      <c r="M43" s="107" t="s"/>
      <c r="N43" s="107" t="s"/>
      <c r="O43" s="107" t="s"/>
      <c r="P43" s="107" t="s"/>
      <c r="Q43" s="107" t="s"/>
      <c r="R43" s="107" t="s"/>
      <c r="S43" s="107" t="s"/>
      <c r="T43" s="107" t="s"/>
      <c r="U43" s="107" t="s"/>
      <c r="V43" s="107" t="s"/>
      <c r="W43" s="107" t="s"/>
      <c r="X43" s="107" t="s"/>
    </row>
    <row r="44" spans="1:24" customHeight="1">
      <c r="A44" s="107" t="s"/>
      <c r="B44" s="107" t="s"/>
      <c r="C44" s="107" t="s"/>
      <c r="D44" s="107" t="s"/>
      <c r="E44" s="107" t="s"/>
      <c r="F44" s="107" t="s"/>
      <c r="G44" s="107" t="s"/>
      <c r="H44" s="107" t="s"/>
      <c r="I44" s="107" t="s"/>
      <c r="J44" s="107" t="s"/>
      <c r="K44" s="107" t="s"/>
      <c r="L44" s="107" t="s"/>
      <c r="M44" s="107" t="s"/>
      <c r="N44" s="107" t="s"/>
      <c r="O44" s="107" t="s"/>
      <c r="P44" s="107" t="s"/>
      <c r="Q44" s="107" t="s"/>
      <c r="R44" s="107" t="s"/>
      <c r="S44" s="107" t="s"/>
      <c r="T44" s="107" t="s"/>
      <c r="U44" s="107" t="s"/>
      <c r="V44" s="107" t="s"/>
      <c r="W44" s="107" t="s"/>
      <c r="X44" s="107" t="s"/>
    </row>
    <row r="45" spans="1:24" customHeight="1">
      <c r="A45" s="107" t="s"/>
      <c r="B45" s="107" t="s"/>
      <c r="C45" s="107" t="s"/>
      <c r="D45" s="107" t="s"/>
      <c r="E45" s="107" t="s"/>
      <c r="F45" s="107" t="s"/>
      <c r="G45" s="107" t="s"/>
      <c r="H45" s="107" t="s"/>
      <c r="I45" s="107" t="s"/>
      <c r="J45" s="107" t="s"/>
      <c r="K45" s="107" t="s"/>
      <c r="L45" s="107" t="s"/>
      <c r="M45" s="107" t="s"/>
      <c r="N45" s="107" t="s"/>
      <c r="O45" s="107" t="s"/>
      <c r="P45" s="107" t="s"/>
      <c r="Q45" s="107" t="s"/>
      <c r="R45" s="107" t="s"/>
      <c r="S45" s="107" t="s"/>
      <c r="T45" s="107" t="s"/>
      <c r="U45" s="107" t="s"/>
      <c r="V45" s="107" t="s"/>
      <c r="W45" s="107" t="s"/>
      <c r="X45" s="107" t="s"/>
    </row>
    <row r="46" spans="1:24" customHeight="1">
      <c r="A46" s="107" t="s"/>
      <c r="B46" s="107" t="s"/>
      <c r="C46" s="107" t="s"/>
      <c r="D46" s="107" t="s"/>
      <c r="E46" s="107" t="s"/>
      <c r="F46" s="107" t="s"/>
      <c r="G46" s="107" t="s"/>
      <c r="H46" s="107" t="s"/>
      <c r="I46" s="107" t="s"/>
      <c r="J46" s="107" t="s"/>
      <c r="K46" s="107" t="s"/>
      <c r="L46" s="107" t="s"/>
      <c r="M46" s="107" t="s"/>
      <c r="N46" s="107" t="s"/>
      <c r="O46" s="107" t="s"/>
      <c r="P46" s="107" t="s"/>
      <c r="Q46" s="107" t="s"/>
      <c r="R46" s="107" t="s"/>
      <c r="S46" s="107" t="s"/>
      <c r="T46" s="107" t="s"/>
      <c r="U46" s="107" t="s"/>
      <c r="V46" s="107" t="s"/>
      <c r="W46" s="107" t="s"/>
      <c r="X46" s="107" t="s"/>
    </row>
    <row r="48" spans="3:13" customHeight="1">
      <c r="C48" s="392" t="s"/>
      <c r="D48" s="392" t="s"/>
      <c r="E48" s="392" t="s"/>
      <c r="F48" s="392" t="s"/>
      <c r="G48" s="392" t="s"/>
      <c r="H48" s="392" t="s"/>
      <c r="I48" s="392" t="s"/>
      <c r="J48" s="392" t="s"/>
      <c r="K48" s="392" t="s"/>
      <c r="L48" s="392" t="s"/>
      <c r="M48" s="392" t="s"/>
    </row>
    <row r="49" spans="3:13" customHeight="1">
      <c r="C49" s="392" t="s"/>
      <c r="D49" s="392" t="s"/>
      <c r="E49" s="392" t="s"/>
      <c r="F49" s="392" t="s"/>
      <c r="G49" s="392" t="s"/>
      <c r="H49" s="392" t="s"/>
      <c r="I49" s="392" t="s"/>
      <c r="J49" s="392" t="s"/>
      <c r="K49" s="392" t="s"/>
      <c r="L49" s="392" t="s"/>
      <c r="M49" s="392" t="s"/>
    </row>
    <row r="50" spans="3:13" customHeight="1">
      <c r="C50" s="392" t="s"/>
      <c r="D50" s="392" t="s"/>
      <c r="E50" s="392" t="s"/>
      <c r="F50" s="392" t="s"/>
      <c r="G50" s="392" t="s"/>
      <c r="H50" s="392" t="s"/>
      <c r="I50" s="392" t="s"/>
      <c r="J50" s="392" t="s"/>
      <c r="K50" s="392" t="s"/>
      <c r="L50" s="392" t="s"/>
      <c r="M50" s="392" t="s"/>
    </row>
    <row r="51" spans="3:13" customHeight="1">
      <c r="C51" s="392" t="s"/>
      <c r="D51" s="392" t="s"/>
      <c r="E51" s="392" t="s"/>
      <c r="F51" s="392" t="s"/>
      <c r="G51" s="392" t="s"/>
      <c r="I51" s="392" t="s"/>
      <c r="J51" s="392" t="s"/>
      <c r="K51" s="392" t="s"/>
      <c r="L51" s="392" t="s"/>
      <c r="M51" s="392" t="s"/>
    </row>
    <row r="52" spans="3:13" customHeight="1">
      <c r="C52" s="392" t="s"/>
      <c r="D52" s="392" t="s"/>
      <c r="E52" s="392" t="s"/>
      <c r="F52" s="392" t="s"/>
      <c r="L52" s="392" t="s"/>
      <c r="M52" s="392" t="s"/>
    </row>
    <row r="53" spans="3:13" customHeight="1">
      <c r="C53" s="392" t="s"/>
      <c r="D53" s="392" t="s"/>
      <c r="E53" s="392" t="s"/>
      <c r="F53" s="392" t="s"/>
      <c r="G53" s="392" t="s"/>
      <c r="H53" s="392" t="s"/>
      <c r="I53" s="392" t="s"/>
      <c r="J53" s="392" t="s"/>
      <c r="K53" s="392" t="s"/>
      <c r="L53" s="392" t="s"/>
      <c r="M53" s="392" t="s"/>
    </row>
    <row r="54" spans="3:18" customHeight="1">
      <c r="C54" s="392" t="s"/>
      <c r="D54" s="392" t="s"/>
      <c r="E54" s="392" t="s"/>
      <c r="F54" s="392" t="s"/>
      <c r="G54" s="392" t="s"/>
      <c r="H54" s="392" t="s"/>
      <c r="I54" s="392" t="s"/>
      <c r="J54" s="392" t="s"/>
      <c r="K54" s="392" t="s"/>
      <c r="L54" s="392" t="s"/>
      <c r="M54" s="392" t="s"/>
      <c r="N54" s="392" t="s"/>
      <c r="O54" s="392" t="s"/>
      <c r="P54" s="392" t="s"/>
      <c r="Q54" s="392" t="s"/>
      <c r="R54" s="392" t="s"/>
    </row>
    <row r="55" spans="3:13" customHeight="1">
      <c r="C55" s="392" t="s"/>
      <c r="D55" s="392" t="s"/>
      <c r="E55" s="392" t="s"/>
      <c r="F55" s="392" t="s"/>
      <c r="G55" s="392" t="s"/>
      <c r="H55" s="392" t="s"/>
      <c r="I55" s="392" t="s"/>
      <c r="J55" s="392" t="s"/>
      <c r="K55" s="392" t="s"/>
      <c r="L55" s="392" t="s"/>
      <c r="M55" s="392" t="s"/>
    </row>
    <row r="56" spans="3:13" customHeight="1">
      <c r="C56" s="392" t="s"/>
      <c r="D56" s="392" t="s"/>
      <c r="E56" s="392" t="s"/>
      <c r="F56" s="392" t="s"/>
      <c r="G56" s="392" t="s"/>
      <c r="H56" s="392" t="s"/>
      <c r="I56" s="392" t="s"/>
      <c r="J56" s="392" t="s"/>
      <c r="K56" s="392" t="s"/>
      <c r="L56" s="392" t="s"/>
      <c r="M56" s="392" t="s"/>
    </row>
    <row r="57" spans="3:13" customHeight="1">
      <c r="C57" s="392" t="s"/>
      <c r="D57" s="392" t="s"/>
      <c r="E57" s="392" t="s"/>
      <c r="F57" s="392" t="s"/>
      <c r="G57" s="392" t="s"/>
      <c r="H57" s="392" t="s"/>
      <c r="I57" s="392" t="s"/>
      <c r="J57" s="392" t="s"/>
      <c r="K57" s="392" t="s"/>
      <c r="L57" s="392" t="s"/>
      <c r="M57" s="392" t="s"/>
    </row>
    <row r="58" spans="3:13" customHeight="1">
      <c r="C58" s="392" t="s"/>
      <c r="D58" s="392" t="s"/>
      <c r="E58" s="392" t="s"/>
      <c r="F58" s="392" t="s"/>
      <c r="G58" s="392" t="s"/>
      <c r="H58" s="392" t="s"/>
      <c r="I58" s="392" t="s"/>
      <c r="J58" s="392" t="s"/>
      <c r="K58" s="392" t="s"/>
      <c r="L58" s="392" t="s"/>
      <c r="M58" s="392" t="s"/>
    </row>
    <row r="59" spans="3:13" customHeight="1">
      <c r="C59" s="392" t="s"/>
      <c r="D59" s="392" t="s"/>
      <c r="E59" s="392" t="s"/>
      <c r="F59" s="392" t="s"/>
      <c r="G59" s="392" t="s"/>
      <c r="H59" s="392" t="s"/>
      <c r="I59" s="392" t="s"/>
      <c r="J59" s="392" t="s"/>
      <c r="K59" s="392" t="s"/>
      <c r="L59" s="392" t="s"/>
      <c r="M59" s="392" t="s"/>
    </row>
  </sheetData>
  <mergeCells count="4">
    <mergeCell ref="H1:N1"/>
    <mergeCell ref="P1:V1"/>
    <mergeCell ref="H18:I18"/>
    <mergeCell ref="J18:K20"/>
  </mergeCells>
  <dataValidations>
    <dataValidation type="list" operator="between" allowBlank="1" showInputMessage="1" showErrorMessage="1" sqref="B2">
      <formula1>数据字典!$B$3:$B$16</formula1>
    </dataValidation>
    <dataValidation type="list" operator="between" allowBlank="1" showInputMessage="1" showErrorMessage="1" sqref="B3:B16">
      <formula1>采购成本!$C$4:$C$17</formula1>
    </dataValidation>
    <dataValidation type="list" operator="between" allowBlank="1" showInputMessage="1" showErrorMessage="1" sqref="C2:C16">
      <formula1>数据字典!$C$2:$I$2</formula1>
    </dataValidation>
  </dataValidations>
  <pageMargins left="0.75" right="0.75" top="1" bottom="1" header="0.5" footer="0.5"/>
  <pageSetup paperSize="9" orientation="portrait"/>
  <headerFooter/>
  <ignoredErrors>
    <ignoredError sqref="D2" unlockedFormula="1"/>
  </ignoredErrors>
</worksheet>
</file>

<file path=xl/worksheets/sheet10.xml><?xml version="1.0" encoding="utf-8"?>
<worksheet xmlns="http://schemas.openxmlformats.org/spreadsheetml/2006/main">
  <sheetPr/>
  <dimension ref="AB64"/>
  <sheetViews>
    <sheetView showGridLines="1" showOutlineSymbols="0" zoomScale="10" zoomScaleNormal="10" workbookViewId="0"/>
  </sheetViews>
  <sheetFormatPr defaultColWidth="9.025" defaultRowHeight="23" customHeight="1"/>
  <cols>
    <col min="1" max="1" width="15.625" style="710"/>
    <col min="2" max="2" width="15.625" style="712"/>
    <col min="3" max="3" width="19.3" style="712" customWidth="1"/>
    <col min="4" max="4" width="10.5083" style="712" customWidth="1"/>
    <col min="5" max="24" width="15.625" style="712" customWidth="1"/>
    <col min="25" max="26" width="15.625" style="710" customWidth="1"/>
  </cols>
  <sheetData>
    <row r="1" spans="2:13" s="710" customFormat="1" customHeight="1">
      <c r="B1" s="305" t="s">
        <v>222</v>
      </c>
      <c r="C1" s="305" t="s"/>
      <c r="D1" s="305" t="s"/>
      <c r="E1" s="305" t="s"/>
      <c r="F1" s="305" t="s"/>
      <c r="G1" s="305" t="s"/>
      <c r="H1" s="305" t="s"/>
      <c r="I1" s="305" t="s"/>
      <c r="J1" s="305" t="s"/>
      <c r="K1" s="305" t="s"/>
      <c r="L1" s="305" t="s"/>
      <c r="M1" s="305" t="s"/>
    </row>
    <row r="2" spans="2:13" s="710" customFormat="1" customHeight="1">
      <c r="B2" s="305" t="s"/>
      <c r="C2" s="305" t="s"/>
      <c r="D2" s="305" t="s"/>
      <c r="E2" s="305" t="s"/>
      <c r="F2" s="305" t="s"/>
      <c r="G2" s="305" t="s"/>
      <c r="H2" s="305" t="s"/>
      <c r="I2" s="305" t="s"/>
      <c r="J2" s="305" t="s"/>
      <c r="K2" s="305" t="s"/>
      <c r="L2" s="305" t="s"/>
      <c r="M2" s="305" t="s"/>
    </row>
    <row r="3" spans="2:24" customHeight="1">
      <c r="B3" s="658" t="s">
        <v>54</v>
      </c>
      <c r="C3" s="659" t="s">
        <v>155</v>
      </c>
      <c r="D3" s="659" t="s">
        <v>156</v>
      </c>
      <c r="E3" s="659" t="s">
        <v>157</v>
      </c>
      <c r="F3" s="659" t="s">
        <v>158</v>
      </c>
      <c r="G3" s="659" t="s">
        <v>159</v>
      </c>
      <c r="H3" s="659" t="s">
        <v>160</v>
      </c>
      <c r="I3" s="659" t="s">
        <v>161</v>
      </c>
      <c r="J3" s="659" t="s">
        <v>162</v>
      </c>
      <c r="K3" s="659" t="s">
        <v>163</v>
      </c>
      <c r="L3" s="660" t="s">
        <v>164</v>
      </c>
      <c r="M3" s="660" t="s">
        <v>165</v>
      </c>
      <c r="N3" s="660" t="s">
        <v>166</v>
      </c>
      <c r="O3" s="660" t="s">
        <v>167</v>
      </c>
      <c r="P3" s="660" t="s">
        <v>168</v>
      </c>
      <c r="Q3" s="660" t="s">
        <v>169</v>
      </c>
      <c r="R3" s="660" t="s">
        <v>170</v>
      </c>
      <c r="S3" s="660" t="s">
        <v>171</v>
      </c>
      <c r="T3" s="660" t="s"/>
      <c r="U3" s="660" t="s"/>
      <c r="V3" s="660" t="s"/>
      <c r="W3" s="660" t="s"/>
      <c r="X3" s="661" t="s">
        <v>91</v>
      </c>
    </row>
    <row r="4" spans="2:24" customHeight="1">
      <c r="B4" s="662" t="s"/>
      <c r="C4" s="663" t="s">
        <v>359</v>
      </c>
      <c r="D4" s="664" t="s"/>
      <c r="E4" s="663" t="s"/>
      <c r="F4" s="663" t="s"/>
      <c r="G4" s="663" t="s"/>
      <c r="H4" s="663" t="s"/>
      <c r="I4" s="663" t="s"/>
      <c r="J4" s="663" t="s"/>
      <c r="K4" s="663" t="s"/>
      <c r="L4" s="665" t="s"/>
      <c r="M4" s="665" t="s"/>
      <c r="N4" s="665" t="s"/>
      <c r="O4" s="665" t="s"/>
      <c r="P4" s="665" t="s"/>
      <c r="Q4" s="665" t="s"/>
      <c r="R4" s="665" t="s"/>
      <c r="S4" s="665" t="s"/>
      <c r="T4" s="665" t="s"/>
      <c r="U4" s="665" t="s"/>
      <c r="V4" s="665" t="s"/>
      <c r="W4" s="665" t="s"/>
      <c r="X4" s="314">
        <f>=SUM(D4:W4)</f>
        <v>0</v>
      </c>
    </row>
    <row r="5" spans="2:24" customHeight="1">
      <c r="B5" s="666" t="s"/>
      <c r="C5" s="667" t="s">
        <v>360</v>
      </c>
      <c r="D5" s="668" t="s"/>
      <c r="E5" s="667" t="s"/>
      <c r="F5" s="667" t="s"/>
      <c r="G5" s="667" t="s"/>
      <c r="H5" s="667" t="s"/>
      <c r="I5" s="667" t="s"/>
      <c r="J5" s="667" t="s"/>
      <c r="K5" s="667" t="s"/>
      <c r="L5" s="669" t="s"/>
      <c r="M5" s="669" t="s"/>
      <c r="N5" s="669" t="s"/>
      <c r="O5" s="669" t="s"/>
      <c r="P5" s="669" t="s"/>
      <c r="Q5" s="669" t="s"/>
      <c r="R5" s="669" t="s"/>
      <c r="S5" s="669" t="s"/>
      <c r="T5" s="669" t="s"/>
      <c r="U5" s="669" t="s"/>
      <c r="V5" s="669" t="s"/>
      <c r="W5" s="669" t="s"/>
      <c r="X5" s="314">
        <f>=SUM(D5:W5)</f>
        <v>0</v>
      </c>
    </row>
    <row r="6" spans="1:26" s="711" customFormat="1" customHeight="1">
      <c r="A6" s="320" t="s"/>
      <c r="B6" s="662" t="s"/>
      <c r="C6" s="663" t="s">
        <v>361</v>
      </c>
      <c r="D6" s="664" t="s"/>
      <c r="E6" s="663" t="s"/>
      <c r="F6" s="663" t="s"/>
      <c r="G6" s="663" t="s"/>
      <c r="H6" s="663" t="s"/>
      <c r="I6" s="663" t="s"/>
      <c r="J6" s="663" t="s"/>
      <c r="K6" s="663" t="s"/>
      <c r="L6" s="665" t="s"/>
      <c r="M6" s="665" t="s"/>
      <c r="N6" s="665" t="s"/>
      <c r="O6" s="665" t="s"/>
      <c r="P6" s="665" t="s"/>
      <c r="Q6" s="665" t="s"/>
      <c r="R6" s="665" t="s"/>
      <c r="S6" s="665" t="s"/>
      <c r="T6" s="665" t="s"/>
      <c r="U6" s="665" t="s"/>
      <c r="V6" s="665" t="s"/>
      <c r="W6" s="665" t="s"/>
      <c r="X6" s="314">
        <f>=SUM(D6:W6)</f>
        <v>0</v>
      </c>
      <c r="Y6" s="320" t="s"/>
      <c r="Z6" s="320" t="s"/>
    </row>
    <row r="7" spans="2:24" customHeight="1">
      <c r="B7" s="666" t="s"/>
      <c r="C7" s="667" t="s">
        <v>362</v>
      </c>
      <c r="D7" s="667" t="s"/>
      <c r="E7" s="667" t="s"/>
      <c r="F7" s="667" t="s"/>
      <c r="G7" s="667" t="s"/>
      <c r="H7" s="667" t="s"/>
      <c r="I7" s="667" t="s"/>
      <c r="J7" s="667" t="s"/>
      <c r="K7" s="667" t="s"/>
      <c r="L7" s="669" t="s"/>
      <c r="M7" s="669" t="s"/>
      <c r="N7" s="669" t="s"/>
      <c r="O7" s="669" t="s"/>
      <c r="P7" s="669" t="s"/>
      <c r="Q7" s="669" t="s"/>
      <c r="R7" s="669" t="s"/>
      <c r="S7" s="669" t="s"/>
      <c r="T7" s="669" t="s"/>
      <c r="U7" s="669" t="s"/>
      <c r="V7" s="669" t="s"/>
      <c r="W7" s="669" t="s"/>
      <c r="X7" s="314">
        <f>=SUM(D7:W7)</f>
        <v>0</v>
      </c>
    </row>
    <row r="8" spans="1:26" s="711" customFormat="1" customHeight="1">
      <c r="A8" s="320" t="s"/>
      <c r="B8" s="662" t="s"/>
      <c r="C8" s="663" t="s">
        <v>363</v>
      </c>
      <c r="D8" s="663" t="s"/>
      <c r="E8" s="663" t="s"/>
      <c r="F8" s="663" t="s"/>
      <c r="G8" s="663" t="s"/>
      <c r="H8" s="663" t="s"/>
      <c r="I8" s="663" t="s"/>
      <c r="J8" s="663" t="s"/>
      <c r="K8" s="663" t="s"/>
      <c r="L8" s="665" t="s"/>
      <c r="M8" s="665" t="s"/>
      <c r="N8" s="665" t="s"/>
      <c r="O8" s="665" t="s"/>
      <c r="P8" s="665" t="s"/>
      <c r="Q8" s="665" t="s"/>
      <c r="R8" s="665" t="s"/>
      <c r="S8" s="665" t="s"/>
      <c r="T8" s="665" t="s"/>
      <c r="U8" s="665" t="s"/>
      <c r="V8" s="665" t="s"/>
      <c r="W8" s="665" t="s"/>
      <c r="X8" s="314">
        <f>=SUM(D8:W8)</f>
        <v>0</v>
      </c>
      <c r="Y8" s="320" t="s"/>
      <c r="Z8" s="320" t="s"/>
    </row>
    <row r="9" spans="2:24" customHeight="1">
      <c r="B9" s="666" t="s"/>
      <c r="C9" s="667" t="s">
        <v>364</v>
      </c>
      <c r="D9" s="668" t="s"/>
      <c r="E9" s="667" t="s"/>
      <c r="F9" s="667" t="s"/>
      <c r="G9" s="667" t="s"/>
      <c r="H9" s="667" t="s"/>
      <c r="I9" s="667" t="s"/>
      <c r="J9" s="667" t="s"/>
      <c r="K9" s="667" t="s"/>
      <c r="L9" s="669" t="s"/>
      <c r="M9" s="669" t="s"/>
      <c r="N9" s="669" t="s"/>
      <c r="O9" s="669" t="s"/>
      <c r="P9" s="669" t="s"/>
      <c r="Q9" s="669" t="s"/>
      <c r="R9" s="669" t="s"/>
      <c r="S9" s="669" t="s"/>
      <c r="T9" s="669" t="s"/>
      <c r="U9" s="669" t="s"/>
      <c r="V9" s="669" t="s"/>
      <c r="W9" s="669" t="s"/>
      <c r="X9" s="314">
        <f>=SUM(D9:W9)</f>
        <v>0</v>
      </c>
    </row>
    <row r="10" spans="1:26" s="711" customFormat="1" customHeight="1">
      <c r="A10" s="320" t="s"/>
      <c r="B10" s="662" t="s"/>
      <c r="C10" s="663" t="s">
        <v>365</v>
      </c>
      <c r="D10" s="664" t="s"/>
      <c r="E10" s="663" t="s"/>
      <c r="F10" s="663" t="s"/>
      <c r="G10" s="663" t="s"/>
      <c r="H10" s="663" t="s"/>
      <c r="I10" s="663" t="s"/>
      <c r="J10" s="663" t="s"/>
      <c r="K10" s="663" t="s"/>
      <c r="L10" s="665" t="s"/>
      <c r="M10" s="665" t="s"/>
      <c r="N10" s="665" t="s"/>
      <c r="O10" s="665" t="s"/>
      <c r="P10" s="665" t="s"/>
      <c r="Q10" s="665" t="s"/>
      <c r="R10" s="665" t="s"/>
      <c r="S10" s="665" t="s"/>
      <c r="T10" s="665" t="s"/>
      <c r="U10" s="665" t="s"/>
      <c r="V10" s="665" t="s"/>
      <c r="W10" s="665" t="s"/>
      <c r="X10" s="314">
        <f>=SUM(D10:W10)</f>
        <v>0</v>
      </c>
      <c r="Y10" s="320" t="s"/>
      <c r="Z10" s="320" t="s"/>
    </row>
    <row r="11" spans="2:24" customHeight="1">
      <c r="B11" s="666" t="s"/>
      <c r="C11" s="667" t="s">
        <v>366</v>
      </c>
      <c r="D11" s="667" t="s"/>
      <c r="E11" s="667" t="s"/>
      <c r="F11" s="667" t="s"/>
      <c r="G11" s="667" t="s"/>
      <c r="H11" s="667" t="s"/>
      <c r="I11" s="667" t="s"/>
      <c r="J11" s="667" t="s"/>
      <c r="K11" s="667" t="s"/>
      <c r="L11" s="669" t="s"/>
      <c r="M11" s="669" t="s"/>
      <c r="N11" s="669" t="s"/>
      <c r="O11" s="669" t="s"/>
      <c r="P11" s="669" t="s"/>
      <c r="Q11" s="669" t="s"/>
      <c r="R11" s="669" t="s"/>
      <c r="S11" s="669" t="s"/>
      <c r="T11" s="669" t="s"/>
      <c r="U11" s="669" t="s"/>
      <c r="V11" s="669" t="s"/>
      <c r="W11" s="669" t="s"/>
      <c r="X11" s="314">
        <f>=SUM(D11:W11)</f>
        <v>0</v>
      </c>
    </row>
    <row r="12" spans="1:26" s="711" customFormat="1" customHeight="1">
      <c r="A12" s="320" t="s"/>
      <c r="B12" s="662" t="s"/>
      <c r="C12" s="663" t="s">
        <v>367</v>
      </c>
      <c r="D12" s="664" t="s"/>
      <c r="E12" s="663" t="s"/>
      <c r="F12" s="663" t="s"/>
      <c r="G12" s="663" t="s"/>
      <c r="H12" s="663" t="s"/>
      <c r="I12" s="663" t="s"/>
      <c r="J12" s="663" t="s"/>
      <c r="K12" s="663" t="s"/>
      <c r="L12" s="665" t="s"/>
      <c r="M12" s="665" t="s"/>
      <c r="N12" s="665" t="s"/>
      <c r="O12" s="665" t="s"/>
      <c r="P12" s="665" t="s"/>
      <c r="Q12" s="665" t="s"/>
      <c r="R12" s="665" t="s"/>
      <c r="S12" s="665" t="s"/>
      <c r="T12" s="665" t="s"/>
      <c r="U12" s="665" t="s"/>
      <c r="V12" s="665" t="s"/>
      <c r="W12" s="665" t="s"/>
      <c r="X12" s="314">
        <f>=SUM(D12:W12)</f>
        <v>0</v>
      </c>
      <c r="Y12" s="320" t="s"/>
      <c r="Z12" s="320" t="s"/>
    </row>
    <row r="13" spans="2:24" customHeight="1">
      <c r="B13" s="666" t="s"/>
      <c r="C13" s="667" t="s">
        <v>368</v>
      </c>
      <c r="D13" s="667" t="s"/>
      <c r="E13" s="667" t="s"/>
      <c r="F13" s="667" t="s"/>
      <c r="G13" s="667" t="s"/>
      <c r="H13" s="667" t="s"/>
      <c r="I13" s="667" t="s"/>
      <c r="J13" s="667" t="s"/>
      <c r="K13" s="667" t="s"/>
      <c r="L13" s="669" t="s"/>
      <c r="M13" s="669" t="s"/>
      <c r="N13" s="669" t="s"/>
      <c r="O13" s="669" t="s"/>
      <c r="P13" s="669" t="s"/>
      <c r="Q13" s="669" t="s"/>
      <c r="R13" s="669" t="s"/>
      <c r="S13" s="669" t="s"/>
      <c r="T13" s="669" t="s"/>
      <c r="U13" s="669" t="s"/>
      <c r="V13" s="669" t="s"/>
      <c r="W13" s="669" t="s"/>
      <c r="X13" s="314">
        <f>=SUM(D13:W13)</f>
        <v>0</v>
      </c>
    </row>
    <row r="14" spans="2:24" customHeight="1">
      <c r="B14" s="662" t="s"/>
      <c r="C14" s="663" t="s">
        <v>369</v>
      </c>
      <c r="D14" s="664" t="s"/>
      <c r="E14" s="663" t="s"/>
      <c r="F14" s="663" t="s"/>
      <c r="G14" s="663" t="s"/>
      <c r="H14" s="663" t="s"/>
      <c r="I14" s="663" t="s"/>
      <c r="J14" s="663" t="s"/>
      <c r="K14" s="663" t="s"/>
      <c r="L14" s="665" t="s"/>
      <c r="M14" s="665" t="s"/>
      <c r="N14" s="665" t="s"/>
      <c r="O14" s="665" t="s"/>
      <c r="P14" s="665" t="s"/>
      <c r="Q14" s="665" t="s"/>
      <c r="R14" s="665" t="s"/>
      <c r="S14" s="665" t="s"/>
      <c r="T14" s="665" t="s"/>
      <c r="U14" s="665" t="s"/>
      <c r="V14" s="665" t="s"/>
      <c r="W14" s="665" t="s"/>
      <c r="X14" s="314">
        <f>=SUM(D14:W14)</f>
        <v>0</v>
      </c>
    </row>
    <row r="15" spans="2:24" customHeight="1">
      <c r="B15" s="666" t="s"/>
      <c r="C15" s="667" t="s">
        <v>370</v>
      </c>
      <c r="D15" s="667" t="s"/>
      <c r="E15" s="667" t="s"/>
      <c r="F15" s="667" t="s"/>
      <c r="G15" s="667" t="s"/>
      <c r="H15" s="667" t="s"/>
      <c r="I15" s="667" t="s"/>
      <c r="J15" s="667" t="s"/>
      <c r="K15" s="667" t="s"/>
      <c r="L15" s="669" t="s"/>
      <c r="M15" s="669" t="s"/>
      <c r="N15" s="669" t="s"/>
      <c r="O15" s="669" t="s"/>
      <c r="P15" s="669" t="s"/>
      <c r="Q15" s="669" t="s"/>
      <c r="R15" s="669" t="s"/>
      <c r="S15" s="669" t="s"/>
      <c r="T15" s="669" t="s"/>
      <c r="U15" s="669" t="s"/>
      <c r="V15" s="669" t="s"/>
      <c r="W15" s="669" t="s"/>
      <c r="X15" s="314">
        <f>=SUM(D15:W15)</f>
        <v>0</v>
      </c>
    </row>
    <row r="16" spans="2:24" customHeight="1">
      <c r="B16" s="662" t="s"/>
      <c r="C16" s="663" t="s">
        <v>371</v>
      </c>
      <c r="D16" s="664" t="s"/>
      <c r="E16" s="663" t="s"/>
      <c r="F16" s="663" t="s"/>
      <c r="G16" s="663" t="s"/>
      <c r="H16" s="663" t="s"/>
      <c r="I16" s="663" t="s"/>
      <c r="J16" s="663" t="s"/>
      <c r="K16" s="663" t="s"/>
      <c r="L16" s="665" t="s"/>
      <c r="M16" s="665" t="s"/>
      <c r="N16" s="665" t="s"/>
      <c r="O16" s="665" t="s"/>
      <c r="P16" s="665" t="s"/>
      <c r="Q16" s="665" t="s"/>
      <c r="R16" s="665" t="s"/>
      <c r="S16" s="665" t="s"/>
      <c r="T16" s="665" t="s"/>
      <c r="U16" s="665" t="s"/>
      <c r="V16" s="665" t="s"/>
      <c r="W16" s="665" t="s"/>
      <c r="X16" s="314">
        <f>=SUM(D16:W16)</f>
        <v>0</v>
      </c>
    </row>
    <row r="17" spans="2:24" customHeight="1">
      <c r="B17" s="666" t="s"/>
      <c r="C17" s="667" t="s">
        <v>372</v>
      </c>
      <c r="D17" s="667" t="s"/>
      <c r="E17" s="667" t="s"/>
      <c r="F17" s="667" t="s"/>
      <c r="G17" s="667" t="s"/>
      <c r="H17" s="667" t="s"/>
      <c r="I17" s="667" t="s"/>
      <c r="J17" s="667" t="s"/>
      <c r="K17" s="667" t="s"/>
      <c r="L17" s="669" t="s"/>
      <c r="M17" s="669" t="s"/>
      <c r="N17" s="669" t="s"/>
      <c r="O17" s="669" t="s"/>
      <c r="P17" s="669" t="s"/>
      <c r="Q17" s="669" t="s"/>
      <c r="R17" s="669" t="s"/>
      <c r="S17" s="669" t="s"/>
      <c r="T17" s="669" t="s"/>
      <c r="U17" s="669" t="s"/>
      <c r="V17" s="669" t="s"/>
      <c r="W17" s="669" t="s"/>
      <c r="X17" s="314">
        <f>=SUM(D17:W17)</f>
        <v>0</v>
      </c>
    </row>
    <row r="18" spans="2:24" customHeight="1">
      <c r="B18" s="662" t="s"/>
      <c r="C18" s="663" t="s">
        <v>373</v>
      </c>
      <c r="D18" s="664" t="s"/>
      <c r="E18" s="663" t="s"/>
      <c r="F18" s="663" t="s"/>
      <c r="G18" s="663" t="s"/>
      <c r="H18" s="663" t="s"/>
      <c r="I18" s="663" t="s"/>
      <c r="J18" s="663" t="s"/>
      <c r="K18" s="663" t="s"/>
      <c r="L18" s="665" t="s"/>
      <c r="M18" s="665" t="s"/>
      <c r="N18" s="665" t="s"/>
      <c r="O18" s="665" t="s"/>
      <c r="P18" s="665" t="s"/>
      <c r="Q18" s="665" t="s"/>
      <c r="R18" s="665" t="s"/>
      <c r="S18" s="665" t="s"/>
      <c r="T18" s="665" t="s"/>
      <c r="U18" s="665" t="s"/>
      <c r="V18" s="665" t="s"/>
      <c r="W18" s="665" t="s"/>
      <c r="X18" s="314">
        <f>=SUM(D18:W18)</f>
        <v>0</v>
      </c>
    </row>
    <row r="19" spans="2:24" customHeight="1">
      <c r="B19" s="666" t="s"/>
      <c r="C19" s="667" t="s">
        <v>374</v>
      </c>
      <c r="D19" s="667" t="s"/>
      <c r="E19" s="667" t="s"/>
      <c r="F19" s="667" t="s"/>
      <c r="G19" s="667" t="s"/>
      <c r="H19" s="667" t="s"/>
      <c r="I19" s="667" t="s"/>
      <c r="J19" s="667" t="s"/>
      <c r="K19" s="667" t="s"/>
      <c r="L19" s="669" t="s"/>
      <c r="M19" s="669" t="s"/>
      <c r="N19" s="669" t="s"/>
      <c r="O19" s="669" t="s"/>
      <c r="P19" s="669" t="s"/>
      <c r="Q19" s="669" t="s"/>
      <c r="R19" s="669" t="s"/>
      <c r="S19" s="669" t="s"/>
      <c r="T19" s="669" t="s"/>
      <c r="U19" s="669" t="s"/>
      <c r="V19" s="669" t="s"/>
      <c r="W19" s="669" t="s"/>
      <c r="X19" s="314">
        <f>=SUM(D19:W19)</f>
        <v>0</v>
      </c>
    </row>
    <row r="20" spans="2:24" customHeight="1">
      <c r="B20" s="662" t="s"/>
      <c r="C20" s="663" t="s">
        <v>375</v>
      </c>
      <c r="D20" s="664" t="s"/>
      <c r="E20" s="663" t="s"/>
      <c r="F20" s="663" t="s"/>
      <c r="G20" s="663" t="s"/>
      <c r="H20" s="663" t="s"/>
      <c r="I20" s="663" t="s"/>
      <c r="J20" s="663" t="s"/>
      <c r="K20" s="663" t="s"/>
      <c r="L20" s="665" t="s"/>
      <c r="M20" s="665" t="s"/>
      <c r="N20" s="665" t="s"/>
      <c r="O20" s="665" t="s"/>
      <c r="P20" s="665" t="s"/>
      <c r="Q20" s="665" t="s"/>
      <c r="R20" s="665" t="s"/>
      <c r="S20" s="665" t="s"/>
      <c r="T20" s="665" t="s"/>
      <c r="U20" s="665" t="s"/>
      <c r="V20" s="665" t="s"/>
      <c r="W20" s="665" t="s"/>
      <c r="X20" s="314">
        <f>=SUM(D20:W20)</f>
        <v>0</v>
      </c>
    </row>
    <row r="21" spans="2:24" customHeight="1">
      <c r="B21" s="666" t="s"/>
      <c r="C21" s="667" t="s">
        <v>376</v>
      </c>
      <c r="D21" s="667" t="s"/>
      <c r="E21" s="667" t="s"/>
      <c r="F21" s="667" t="s"/>
      <c r="G21" s="667" t="s"/>
      <c r="H21" s="667" t="s"/>
      <c r="I21" s="667" t="s"/>
      <c r="J21" s="667" t="s"/>
      <c r="K21" s="667" t="s"/>
      <c r="L21" s="669" t="s"/>
      <c r="M21" s="669" t="s"/>
      <c r="N21" s="669" t="s"/>
      <c r="O21" s="669" t="s"/>
      <c r="P21" s="669" t="s"/>
      <c r="Q21" s="669" t="s"/>
      <c r="R21" s="669" t="s"/>
      <c r="S21" s="669" t="s"/>
      <c r="T21" s="669" t="s"/>
      <c r="U21" s="669" t="s"/>
      <c r="V21" s="669" t="s"/>
      <c r="W21" s="669" t="s"/>
      <c r="X21" s="314">
        <f>=SUM(D21:W21)</f>
        <v>0</v>
      </c>
    </row>
    <row r="22" spans="2:24" customHeight="1">
      <c r="B22" s="662" t="s"/>
      <c r="C22" s="663" t="s">
        <v>377</v>
      </c>
      <c r="D22" s="664" t="s"/>
      <c r="E22" s="663" t="s"/>
      <c r="F22" s="663" t="s"/>
      <c r="G22" s="663" t="s"/>
      <c r="H22" s="663" t="s"/>
      <c r="I22" s="663" t="s"/>
      <c r="J22" s="663" t="s"/>
      <c r="K22" s="663" t="s"/>
      <c r="L22" s="665" t="s"/>
      <c r="M22" s="665" t="s"/>
      <c r="N22" s="665" t="s"/>
      <c r="O22" s="665" t="s"/>
      <c r="P22" s="665" t="s"/>
      <c r="Q22" s="665" t="s"/>
      <c r="R22" s="665" t="s"/>
      <c r="S22" s="665" t="s"/>
      <c r="T22" s="665" t="s"/>
      <c r="U22" s="665" t="s"/>
      <c r="V22" s="665" t="s"/>
      <c r="W22" s="665" t="s"/>
      <c r="X22" s="314">
        <f>=SUM(D22:W22)</f>
        <v>0</v>
      </c>
    </row>
    <row r="23" spans="2:24" customHeight="1">
      <c r="B23" s="666" t="s"/>
      <c r="C23" s="667" t="s">
        <v>378</v>
      </c>
      <c r="D23" s="667" t="s"/>
      <c r="E23" s="667" t="s"/>
      <c r="F23" s="667" t="s"/>
      <c r="G23" s="667" t="s"/>
      <c r="H23" s="667" t="s"/>
      <c r="I23" s="667" t="s"/>
      <c r="J23" s="667" t="s"/>
      <c r="K23" s="667" t="s"/>
      <c r="L23" s="669" t="s"/>
      <c r="M23" s="669" t="s"/>
      <c r="N23" s="669" t="s"/>
      <c r="O23" s="669" t="s"/>
      <c r="P23" s="669" t="s"/>
      <c r="Q23" s="669" t="s"/>
      <c r="R23" s="669" t="s"/>
      <c r="S23" s="669" t="s"/>
      <c r="T23" s="669" t="s"/>
      <c r="U23" s="669" t="s"/>
      <c r="V23" s="669" t="s"/>
      <c r="W23" s="669" t="s"/>
      <c r="X23" s="314">
        <f>=SUM(D23:W23)</f>
        <v>0</v>
      </c>
    </row>
    <row r="24" spans="2:24" customHeight="1">
      <c r="B24" s="662" t="s"/>
      <c r="C24" s="663" t="s">
        <v>379</v>
      </c>
      <c r="D24" s="664" t="s"/>
      <c r="E24" s="663" t="s"/>
      <c r="F24" s="663" t="s"/>
      <c r="G24" s="663" t="s"/>
      <c r="H24" s="663" t="s"/>
      <c r="I24" s="663" t="s"/>
      <c r="J24" s="663" t="s"/>
      <c r="K24" s="663" t="s"/>
      <c r="L24" s="665" t="s"/>
      <c r="M24" s="665" t="s"/>
      <c r="N24" s="665" t="s"/>
      <c r="O24" s="665" t="s"/>
      <c r="P24" s="665" t="s"/>
      <c r="Q24" s="665" t="s"/>
      <c r="R24" s="665" t="s"/>
      <c r="S24" s="665" t="s"/>
      <c r="T24" s="665" t="s"/>
      <c r="U24" s="665" t="s"/>
      <c r="V24" s="665" t="s"/>
      <c r="W24" s="665" t="s"/>
      <c r="X24" s="314">
        <f>=SUM(D24:W24)</f>
        <v>0</v>
      </c>
    </row>
    <row r="25" spans="2:24" customHeight="1">
      <c r="B25" s="666" t="s"/>
      <c r="C25" s="667" t="s">
        <v>380</v>
      </c>
      <c r="D25" s="667" t="s"/>
      <c r="E25" s="667" t="s"/>
      <c r="F25" s="667" t="s"/>
      <c r="G25" s="667" t="s"/>
      <c r="H25" s="667" t="s"/>
      <c r="I25" s="667" t="s"/>
      <c r="J25" s="667" t="s"/>
      <c r="K25" s="667" t="s"/>
      <c r="L25" s="669" t="s"/>
      <c r="M25" s="669" t="s"/>
      <c r="N25" s="669" t="s"/>
      <c r="O25" s="669" t="s"/>
      <c r="P25" s="669" t="s"/>
      <c r="Q25" s="669" t="s"/>
      <c r="R25" s="669" t="s"/>
      <c r="S25" s="669" t="s"/>
      <c r="T25" s="669" t="s"/>
      <c r="U25" s="669" t="s"/>
      <c r="V25" s="669" t="s"/>
      <c r="W25" s="669" t="s"/>
      <c r="X25" s="314">
        <f>=SUM(D25:W25)</f>
        <v>0</v>
      </c>
    </row>
    <row r="26" spans="2:24" customHeight="1">
      <c r="B26" s="662" t="s"/>
      <c r="C26" s="663" t="s">
        <v>381</v>
      </c>
      <c r="D26" s="664" t="s"/>
      <c r="E26" s="663" t="s"/>
      <c r="F26" s="663" t="s"/>
      <c r="G26" s="663" t="s"/>
      <c r="H26" s="663" t="s"/>
      <c r="I26" s="663" t="s"/>
      <c r="J26" s="663" t="s"/>
      <c r="K26" s="663" t="s"/>
      <c r="L26" s="665" t="s"/>
      <c r="M26" s="665" t="s"/>
      <c r="N26" s="665" t="s"/>
      <c r="O26" s="665" t="s"/>
      <c r="P26" s="665" t="s"/>
      <c r="Q26" s="665" t="s"/>
      <c r="R26" s="665" t="s"/>
      <c r="S26" s="665" t="s"/>
      <c r="T26" s="665" t="s"/>
      <c r="U26" s="665" t="s"/>
      <c r="V26" s="665" t="s"/>
      <c r="W26" s="665" t="s"/>
      <c r="X26" s="314">
        <f>=SUM(D26:W26)</f>
        <v>0</v>
      </c>
    </row>
    <row r="27" spans="2:24" customHeight="1">
      <c r="B27" s="666" t="s"/>
      <c r="C27" s="667" t="s">
        <v>382</v>
      </c>
      <c r="D27" s="667" t="s"/>
      <c r="E27" s="667" t="s"/>
      <c r="F27" s="667" t="s"/>
      <c r="G27" s="667" t="s"/>
      <c r="H27" s="667" t="s"/>
      <c r="I27" s="667" t="s"/>
      <c r="J27" s="667" t="s"/>
      <c r="K27" s="667" t="s"/>
      <c r="L27" s="669" t="s"/>
      <c r="M27" s="669" t="s"/>
      <c r="N27" s="669" t="s"/>
      <c r="O27" s="669" t="s"/>
      <c r="P27" s="669" t="s"/>
      <c r="Q27" s="669" t="s"/>
      <c r="R27" s="669" t="s"/>
      <c r="S27" s="669" t="s"/>
      <c r="T27" s="669" t="s"/>
      <c r="U27" s="669" t="s"/>
      <c r="V27" s="669" t="s"/>
      <c r="W27" s="669" t="s"/>
      <c r="X27" s="314">
        <f>=SUM(D27:W27)</f>
        <v>0</v>
      </c>
    </row>
    <row r="28" spans="2:24" customHeight="1">
      <c r="B28" s="662" t="s"/>
      <c r="C28" s="663" t="s">
        <v>383</v>
      </c>
      <c r="D28" s="664" t="s"/>
      <c r="E28" s="663" t="s"/>
      <c r="F28" s="663" t="s"/>
      <c r="G28" s="663" t="s"/>
      <c r="H28" s="663" t="s"/>
      <c r="I28" s="663" t="s"/>
      <c r="J28" s="663" t="s"/>
      <c r="K28" s="663" t="s"/>
      <c r="L28" s="665" t="s"/>
      <c r="M28" s="665" t="s"/>
      <c r="N28" s="665" t="s"/>
      <c r="O28" s="665" t="s"/>
      <c r="P28" s="665" t="s"/>
      <c r="Q28" s="665" t="s"/>
      <c r="R28" s="665" t="s"/>
      <c r="S28" s="665" t="s"/>
      <c r="T28" s="665" t="s"/>
      <c r="U28" s="665" t="s"/>
      <c r="V28" s="665" t="s"/>
      <c r="W28" s="665" t="s"/>
      <c r="X28" s="314">
        <f>=SUM(D28:W28)</f>
        <v>0</v>
      </c>
    </row>
    <row r="29" spans="2:24" customHeight="1">
      <c r="B29" s="666" t="s"/>
      <c r="C29" s="667" t="s">
        <v>384</v>
      </c>
      <c r="D29" s="667" t="s"/>
      <c r="E29" s="667" t="s"/>
      <c r="F29" s="667" t="s"/>
      <c r="G29" s="667" t="s"/>
      <c r="H29" s="667" t="s"/>
      <c r="I29" s="667" t="s"/>
      <c r="J29" s="667" t="s"/>
      <c r="K29" s="667" t="s"/>
      <c r="L29" s="669" t="s"/>
      <c r="M29" s="669" t="s"/>
      <c r="N29" s="669" t="s"/>
      <c r="O29" s="669" t="s"/>
      <c r="P29" s="669" t="s"/>
      <c r="Q29" s="669" t="s"/>
      <c r="R29" s="669" t="s"/>
      <c r="S29" s="669" t="s"/>
      <c r="T29" s="669" t="s"/>
      <c r="U29" s="669" t="s"/>
      <c r="V29" s="669" t="s"/>
      <c r="W29" s="669" t="s"/>
      <c r="X29" s="314">
        <f>=SUM(D29:W29)</f>
        <v>0</v>
      </c>
    </row>
    <row r="30" spans="2:24" customHeight="1">
      <c r="B30" s="662" t="s"/>
      <c r="C30" s="663" t="s">
        <v>385</v>
      </c>
      <c r="D30" s="664" t="s"/>
      <c r="E30" s="663" t="s"/>
      <c r="F30" s="663" t="s"/>
      <c r="G30" s="663" t="s"/>
      <c r="H30" s="663" t="s"/>
      <c r="I30" s="663" t="s"/>
      <c r="J30" s="663" t="s"/>
      <c r="K30" s="663" t="s"/>
      <c r="L30" s="665" t="s"/>
      <c r="M30" s="665" t="s"/>
      <c r="N30" s="665" t="s"/>
      <c r="O30" s="665" t="s"/>
      <c r="P30" s="665" t="s"/>
      <c r="Q30" s="665" t="s"/>
      <c r="R30" s="665" t="s"/>
      <c r="S30" s="665" t="s"/>
      <c r="T30" s="665" t="s"/>
      <c r="U30" s="665" t="s"/>
      <c r="V30" s="665" t="s"/>
      <c r="W30" s="665" t="s"/>
      <c r="X30" s="314">
        <f>=SUM(D30:W30)</f>
        <v>0</v>
      </c>
    </row>
    <row r="31" spans="2:24" customHeight="1">
      <c r="B31" s="666" t="s"/>
      <c r="C31" s="667" t="s">
        <v>386</v>
      </c>
      <c r="D31" s="667" t="s"/>
      <c r="E31" s="667" t="s"/>
      <c r="F31" s="667" t="s"/>
      <c r="G31" s="667" t="s"/>
      <c r="H31" s="667" t="s"/>
      <c r="I31" s="667" t="s"/>
      <c r="J31" s="667" t="s"/>
      <c r="K31" s="667" t="s"/>
      <c r="L31" s="669" t="s"/>
      <c r="M31" s="669" t="s"/>
      <c r="N31" s="669" t="s"/>
      <c r="O31" s="669" t="s"/>
      <c r="P31" s="669" t="s"/>
      <c r="Q31" s="669" t="s"/>
      <c r="R31" s="669" t="s"/>
      <c r="S31" s="669" t="s"/>
      <c r="T31" s="669" t="s"/>
      <c r="U31" s="669" t="s"/>
      <c r="V31" s="669" t="s"/>
      <c r="W31" s="669" t="s"/>
      <c r="X31" s="314">
        <f>=SUM(D31:W31)</f>
        <v>0</v>
      </c>
    </row>
    <row r="32" spans="2:24" customHeight="1">
      <c r="B32" s="662" t="s"/>
      <c r="C32" s="663" t="s">
        <v>387</v>
      </c>
      <c r="D32" s="664" t="s"/>
      <c r="E32" s="663" t="s"/>
      <c r="F32" s="663" t="s"/>
      <c r="G32" s="663" t="s"/>
      <c r="H32" s="663" t="s"/>
      <c r="I32" s="663" t="s"/>
      <c r="J32" s="663" t="s"/>
      <c r="K32" s="663" t="s"/>
      <c r="L32" s="665" t="s"/>
      <c r="M32" s="665" t="s"/>
      <c r="N32" s="665" t="s"/>
      <c r="O32" s="665" t="s"/>
      <c r="P32" s="665" t="s"/>
      <c r="Q32" s="665" t="s"/>
      <c r="R32" s="665" t="s"/>
      <c r="S32" s="665" t="s"/>
      <c r="T32" s="665" t="s"/>
      <c r="U32" s="665" t="s"/>
      <c r="V32" s="665" t="s"/>
      <c r="W32" s="665" t="s"/>
      <c r="X32" s="314">
        <f>=SUM(D32:W32)</f>
        <v>0</v>
      </c>
    </row>
    <row r="33" spans="2:24" customHeight="1">
      <c r="B33" s="666" t="s"/>
      <c r="C33" s="667" t="s">
        <v>388</v>
      </c>
      <c r="D33" s="667" t="s"/>
      <c r="E33" s="667" t="s"/>
      <c r="F33" s="667" t="s"/>
      <c r="G33" s="667" t="s"/>
      <c r="H33" s="667" t="s"/>
      <c r="I33" s="667" t="s"/>
      <c r="J33" s="667" t="s"/>
      <c r="K33" s="667" t="s"/>
      <c r="L33" s="669" t="s"/>
      <c r="M33" s="669" t="s"/>
      <c r="N33" s="669" t="s"/>
      <c r="O33" s="669" t="s"/>
      <c r="P33" s="669" t="s"/>
      <c r="Q33" s="669" t="s"/>
      <c r="R33" s="669" t="s"/>
      <c r="S33" s="669" t="s"/>
      <c r="T33" s="669" t="s"/>
      <c r="U33" s="669" t="s"/>
      <c r="V33" s="669" t="s"/>
      <c r="W33" s="669" t="s"/>
      <c r="X33" s="314">
        <f>=SUM(D33:W33)</f>
        <v>0</v>
      </c>
    </row>
    <row r="34" spans="2:24" customHeight="1">
      <c r="B34" s="662" t="s"/>
      <c r="C34" s="663" t="s">
        <v>389</v>
      </c>
      <c r="D34" s="664" t="s"/>
      <c r="E34" s="663" t="s"/>
      <c r="F34" s="663" t="s"/>
      <c r="G34" s="663" t="s"/>
      <c r="H34" s="663" t="s"/>
      <c r="I34" s="663" t="s"/>
      <c r="J34" s="663" t="s"/>
      <c r="K34" s="663" t="s"/>
      <c r="L34" s="665" t="s"/>
      <c r="M34" s="665" t="s"/>
      <c r="N34" s="665" t="s"/>
      <c r="O34" s="665" t="s"/>
      <c r="P34" s="665" t="s"/>
      <c r="Q34" s="665" t="s"/>
      <c r="R34" s="665" t="s"/>
      <c r="S34" s="665" t="s"/>
      <c r="T34" s="665" t="s"/>
      <c r="U34" s="665" t="s"/>
      <c r="V34" s="665" t="s"/>
      <c r="W34" s="665" t="s"/>
      <c r="X34" s="314">
        <f>=SUM(D34:W34)</f>
        <v>0</v>
      </c>
    </row>
    <row r="35" spans="2:24" customHeight="1">
      <c r="B35" s="666" t="s"/>
      <c r="C35" s="667" t="s">
        <v>390</v>
      </c>
      <c r="D35" s="667" t="s"/>
      <c r="E35" s="667" t="s"/>
      <c r="F35" s="667" t="s"/>
      <c r="G35" s="667" t="s"/>
      <c r="H35" s="667" t="s"/>
      <c r="I35" s="667" t="s"/>
      <c r="J35" s="667" t="s"/>
      <c r="K35" s="667" t="s"/>
      <c r="L35" s="669" t="s"/>
      <c r="M35" s="669" t="s"/>
      <c r="N35" s="669" t="s"/>
      <c r="O35" s="669" t="s"/>
      <c r="P35" s="669" t="s"/>
      <c r="Q35" s="669" t="s"/>
      <c r="R35" s="669" t="s"/>
      <c r="S35" s="669" t="s"/>
      <c r="T35" s="669" t="s"/>
      <c r="U35" s="669" t="s"/>
      <c r="V35" s="669" t="s"/>
      <c r="W35" s="669" t="s"/>
      <c r="X35" s="314">
        <f>=SUM(D35:W35)</f>
        <v>0</v>
      </c>
    </row>
    <row r="36" spans="2:24" customHeight="1">
      <c r="B36" s="662" t="s"/>
      <c r="C36" s="663" t="s">
        <v>391</v>
      </c>
      <c r="D36" s="664" t="s"/>
      <c r="E36" s="663" t="s"/>
      <c r="F36" s="663" t="s"/>
      <c r="G36" s="663" t="s"/>
      <c r="H36" s="663" t="s"/>
      <c r="I36" s="663" t="s"/>
      <c r="J36" s="663" t="s"/>
      <c r="K36" s="663" t="s"/>
      <c r="L36" s="665" t="s"/>
      <c r="M36" s="665" t="s"/>
      <c r="N36" s="665" t="s"/>
      <c r="O36" s="665" t="s"/>
      <c r="P36" s="665" t="s"/>
      <c r="Q36" s="665" t="s"/>
      <c r="R36" s="665" t="s"/>
      <c r="S36" s="665" t="s"/>
      <c r="T36" s="665" t="s"/>
      <c r="U36" s="665" t="s"/>
      <c r="V36" s="665" t="s"/>
      <c r="W36" s="665" t="s"/>
      <c r="X36" s="314">
        <f>=SUM(D36:W36)</f>
        <v>0</v>
      </c>
    </row>
    <row r="37" spans="2:24" customHeight="1">
      <c r="B37" s="666" t="s"/>
      <c r="C37" s="667" t="s">
        <v>392</v>
      </c>
      <c r="D37" s="667" t="s"/>
      <c r="E37" s="667" t="s"/>
      <c r="F37" s="667" t="s"/>
      <c r="G37" s="667" t="s"/>
      <c r="H37" s="667" t="s"/>
      <c r="I37" s="667" t="s"/>
      <c r="J37" s="667" t="s"/>
      <c r="K37" s="667" t="s"/>
      <c r="L37" s="669" t="s"/>
      <c r="M37" s="669" t="s"/>
      <c r="N37" s="669" t="s"/>
      <c r="O37" s="669" t="s"/>
      <c r="P37" s="669" t="s"/>
      <c r="Q37" s="669" t="s"/>
      <c r="R37" s="669" t="s"/>
      <c r="S37" s="669" t="s"/>
      <c r="T37" s="669" t="s"/>
      <c r="U37" s="669" t="s"/>
      <c r="V37" s="669" t="s"/>
      <c r="W37" s="669" t="s"/>
      <c r="X37" s="314">
        <f>=SUM(D37:W37)</f>
        <v>0</v>
      </c>
    </row>
    <row r="38" spans="2:24" customHeight="1">
      <c r="B38" s="662" t="s"/>
      <c r="C38" s="663" t="s">
        <v>393</v>
      </c>
      <c r="D38" s="664" t="s"/>
      <c r="E38" s="663" t="s"/>
      <c r="F38" s="663" t="s"/>
      <c r="G38" s="663" t="s"/>
      <c r="H38" s="663" t="s"/>
      <c r="I38" s="663" t="s"/>
      <c r="J38" s="663" t="s"/>
      <c r="K38" s="663" t="s"/>
      <c r="L38" s="665" t="s"/>
      <c r="M38" s="665" t="s"/>
      <c r="N38" s="665" t="s"/>
      <c r="O38" s="665" t="s"/>
      <c r="P38" s="665" t="s"/>
      <c r="Q38" s="665" t="s"/>
      <c r="R38" s="665" t="s"/>
      <c r="S38" s="665" t="s"/>
      <c r="T38" s="665" t="s"/>
      <c r="U38" s="665" t="s"/>
      <c r="V38" s="665" t="s"/>
      <c r="W38" s="665" t="s"/>
      <c r="X38" s="314">
        <f>=SUM(D38:W38)</f>
        <v>0</v>
      </c>
    </row>
    <row r="39" spans="2:24" customHeight="1">
      <c r="B39" s="666" t="s"/>
      <c r="C39" s="667" t="s">
        <v>394</v>
      </c>
      <c r="D39" s="667" t="s"/>
      <c r="E39" s="667" t="s"/>
      <c r="F39" s="667" t="s"/>
      <c r="G39" s="667" t="s"/>
      <c r="H39" s="667" t="s"/>
      <c r="I39" s="667" t="s"/>
      <c r="J39" s="667" t="s"/>
      <c r="K39" s="667" t="s"/>
      <c r="L39" s="669" t="s"/>
      <c r="M39" s="669" t="s"/>
      <c r="N39" s="669" t="s"/>
      <c r="O39" s="669" t="s"/>
      <c r="P39" s="669" t="s"/>
      <c r="Q39" s="669" t="s"/>
      <c r="R39" s="669" t="s"/>
      <c r="S39" s="669" t="s"/>
      <c r="T39" s="669" t="s"/>
      <c r="U39" s="669" t="s"/>
      <c r="V39" s="669" t="s"/>
      <c r="W39" s="669" t="s"/>
      <c r="X39" s="314">
        <f>=SUM(D39+E39+F39+G39+H39+I39+J39+K39+L39+M39)</f>
        <v>0</v>
      </c>
    </row>
    <row r="40" spans="2:24" s="710" customFormat="1" customHeight="1">
      <c r="B40" s="662" t="s"/>
      <c r="C40" s="663" t="s">
        <v>395</v>
      </c>
      <c r="D40" s="664" t="s"/>
      <c r="E40" s="663" t="s"/>
      <c r="F40" s="663" t="s"/>
      <c r="G40" s="663" t="s"/>
      <c r="H40" s="663" t="s"/>
      <c r="I40" s="663" t="s"/>
      <c r="J40" s="663" t="s"/>
      <c r="K40" s="663" t="s"/>
      <c r="L40" s="665" t="s"/>
      <c r="M40" s="665" t="s"/>
      <c r="N40" s="665" t="s"/>
      <c r="O40" s="665" t="s"/>
      <c r="P40" s="665" t="s"/>
      <c r="Q40" s="665" t="s"/>
      <c r="R40" s="665" t="s"/>
      <c r="S40" s="665" t="s"/>
      <c r="T40" s="665" t="s"/>
      <c r="U40" s="665" t="s"/>
      <c r="V40" s="665" t="s"/>
      <c r="W40" s="665" t="s">
        <v>91</v>
      </c>
      <c r="X40" s="320">
        <f>=SUM(X4:X39)</f>
        <v>0</v>
      </c>
    </row>
    <row r="41" spans="2:23" s="710" customFormat="1" customHeight="1">
      <c r="B41" s="666" t="s"/>
      <c r="C41" s="667" t="s">
        <v>396</v>
      </c>
      <c r="D41" s="667" t="s"/>
      <c r="E41" s="667" t="s"/>
      <c r="F41" s="667" t="s"/>
      <c r="G41" s="667" t="s"/>
      <c r="H41" s="667" t="s"/>
      <c r="I41" s="667" t="s"/>
      <c r="J41" s="667" t="s"/>
      <c r="K41" s="667" t="s"/>
      <c r="L41" s="669" t="s"/>
      <c r="M41" s="669" t="s"/>
      <c r="N41" s="669" t="s"/>
      <c r="O41" s="669" t="s"/>
      <c r="P41" s="669" t="s"/>
      <c r="Q41" s="669" t="s"/>
      <c r="R41" s="669" t="s"/>
      <c r="S41" s="669" t="s"/>
      <c r="T41" s="669" t="s"/>
      <c r="U41" s="669" t="s"/>
      <c r="V41" s="669" t="s"/>
      <c r="W41" s="669" t="s"/>
    </row>
    <row r="42" spans="2:23" s="710" customFormat="1" customHeight="1">
      <c r="B42" s="662" t="s"/>
      <c r="C42" s="663" t="s">
        <v>397</v>
      </c>
      <c r="D42" s="664" t="s"/>
      <c r="E42" s="663" t="s"/>
      <c r="F42" s="663" t="s"/>
      <c r="G42" s="663" t="s"/>
      <c r="H42" s="663" t="s"/>
      <c r="I42" s="663" t="s"/>
      <c r="J42" s="663" t="s"/>
      <c r="K42" s="663" t="s"/>
      <c r="L42" s="665" t="s"/>
      <c r="M42" s="665" t="s"/>
      <c r="N42" s="665" t="s"/>
      <c r="O42" s="665" t="s"/>
      <c r="P42" s="665" t="s"/>
      <c r="Q42" s="665" t="s"/>
      <c r="R42" s="665" t="s"/>
      <c r="S42" s="665" t="s"/>
      <c r="T42" s="665" t="s"/>
      <c r="U42" s="665" t="s"/>
      <c r="V42" s="665" t="s"/>
      <c r="W42" s="665" t="s"/>
    </row>
    <row r="43" spans="2:23" customHeight="1">
      <c r="B43" s="666" t="s"/>
      <c r="C43" s="667" t="s">
        <v>398</v>
      </c>
      <c r="D43" s="667" t="s"/>
      <c r="E43" s="667" t="s"/>
      <c r="F43" s="667" t="s"/>
      <c r="G43" s="667" t="s"/>
      <c r="H43" s="667" t="s"/>
      <c r="I43" s="667" t="s"/>
      <c r="J43" s="667" t="s"/>
      <c r="K43" s="667" t="s"/>
      <c r="L43" s="669" t="s"/>
      <c r="M43" s="669" t="s"/>
      <c r="N43" s="669" t="s"/>
      <c r="O43" s="669" t="s"/>
      <c r="P43" s="669" t="s"/>
      <c r="Q43" s="669" t="s"/>
      <c r="R43" s="669" t="s"/>
      <c r="S43" s="669" t="s"/>
      <c r="T43" s="669" t="s"/>
      <c r="U43" s="669" t="s"/>
      <c r="V43" s="669" t="s"/>
      <c r="W43" s="669" t="s"/>
    </row>
    <row r="44" spans="2:23" customHeight="1">
      <c r="B44" s="662" t="s"/>
      <c r="C44" s="663" t="s">
        <v>399</v>
      </c>
      <c r="D44" s="664" t="s"/>
      <c r="E44" s="663" t="s"/>
      <c r="F44" s="663" t="s"/>
      <c r="G44" s="663" t="s"/>
      <c r="H44" s="663" t="s"/>
      <c r="I44" s="663" t="s"/>
      <c r="J44" s="663" t="s"/>
      <c r="K44" s="663" t="s"/>
      <c r="L44" s="665" t="s"/>
      <c r="M44" s="665" t="s"/>
      <c r="N44" s="665" t="s"/>
      <c r="O44" s="665" t="s"/>
      <c r="P44" s="665" t="s"/>
      <c r="Q44" s="665" t="s"/>
      <c r="R44" s="665" t="s"/>
      <c r="S44" s="665" t="s"/>
      <c r="T44" s="665" t="s"/>
      <c r="U44" s="665" t="s"/>
      <c r="V44" s="665" t="s"/>
      <c r="W44" s="665" t="s"/>
    </row>
    <row r="45" spans="2:23" customHeight="1">
      <c r="B45" s="666" t="s"/>
      <c r="C45" s="667" t="s">
        <v>400</v>
      </c>
      <c r="D45" s="667" t="s"/>
      <c r="E45" s="667" t="s"/>
      <c r="F45" s="667" t="s"/>
      <c r="G45" s="667" t="s"/>
      <c r="H45" s="667" t="s"/>
      <c r="I45" s="667" t="s"/>
      <c r="J45" s="667" t="s"/>
      <c r="K45" s="667" t="s"/>
      <c r="L45" s="669" t="s"/>
      <c r="M45" s="669" t="s"/>
      <c r="N45" s="669" t="s"/>
      <c r="O45" s="669" t="s"/>
      <c r="P45" s="669" t="s"/>
      <c r="Q45" s="669" t="s"/>
      <c r="R45" s="669" t="s"/>
      <c r="S45" s="669" t="s"/>
      <c r="T45" s="669" t="s"/>
      <c r="U45" s="669" t="s"/>
      <c r="V45" s="669" t="s"/>
      <c r="W45" s="669" t="s"/>
    </row>
    <row r="46" spans="2:23" customHeight="1">
      <c r="B46" s="662" t="s"/>
      <c r="C46" s="663" t="s">
        <v>401</v>
      </c>
      <c r="D46" s="664" t="s"/>
      <c r="E46" s="663" t="s"/>
      <c r="F46" s="663" t="s"/>
      <c r="G46" s="663" t="s"/>
      <c r="H46" s="663" t="s"/>
      <c r="I46" s="663" t="s"/>
      <c r="J46" s="663" t="s"/>
      <c r="K46" s="663" t="s"/>
      <c r="L46" s="665" t="s"/>
      <c r="M46" s="665" t="s"/>
      <c r="N46" s="665" t="s"/>
      <c r="O46" s="665" t="s"/>
      <c r="P46" s="665" t="s"/>
      <c r="Q46" s="665" t="s"/>
      <c r="R46" s="665" t="s"/>
      <c r="S46" s="665" t="s"/>
      <c r="T46" s="665" t="s"/>
      <c r="U46" s="665" t="s"/>
      <c r="V46" s="665" t="s"/>
      <c r="W46" s="665" t="s"/>
    </row>
    <row r="47" spans="2:23" customHeight="1">
      <c r="B47" s="666" t="s"/>
      <c r="C47" s="667" t="s">
        <v>402</v>
      </c>
      <c r="D47" s="667" t="s"/>
      <c r="E47" s="667" t="s"/>
      <c r="F47" s="667" t="s"/>
      <c r="G47" s="667" t="s"/>
      <c r="H47" s="667" t="s"/>
      <c r="I47" s="667" t="s"/>
      <c r="J47" s="667" t="s"/>
      <c r="K47" s="667" t="s"/>
      <c r="L47" s="669" t="s"/>
      <c r="M47" s="669" t="s"/>
      <c r="N47" s="669" t="s"/>
      <c r="O47" s="669" t="s"/>
      <c r="P47" s="669" t="s"/>
      <c r="Q47" s="669" t="s"/>
      <c r="R47" s="669" t="s"/>
      <c r="S47" s="669" t="s"/>
      <c r="T47" s="669" t="s"/>
      <c r="U47" s="669" t="s"/>
      <c r="V47" s="669" t="s"/>
      <c r="W47" s="669" t="s"/>
    </row>
    <row r="48" spans="2:23" customHeight="1">
      <c r="B48" s="662" t="s"/>
      <c r="C48" s="663" t="s">
        <v>403</v>
      </c>
      <c r="D48" s="664" t="s"/>
      <c r="E48" s="663" t="s"/>
      <c r="F48" s="663" t="s"/>
      <c r="G48" s="663" t="s"/>
      <c r="H48" s="663" t="s"/>
      <c r="I48" s="663" t="s"/>
      <c r="J48" s="663" t="s"/>
      <c r="K48" s="663" t="s"/>
      <c r="L48" s="665" t="s"/>
      <c r="M48" s="665" t="s"/>
      <c r="N48" s="665" t="s"/>
      <c r="O48" s="665" t="s"/>
      <c r="P48" s="665" t="s"/>
      <c r="Q48" s="665" t="s"/>
      <c r="R48" s="665" t="s"/>
      <c r="S48" s="665" t="s"/>
      <c r="T48" s="665" t="s"/>
      <c r="U48" s="665" t="s"/>
      <c r="V48" s="665" t="s"/>
      <c r="W48" s="665" t="s"/>
    </row>
    <row r="49" spans="2:23" customHeight="1">
      <c r="B49" s="666" t="s"/>
      <c r="C49" s="667" t="s">
        <v>404</v>
      </c>
      <c r="D49" s="667" t="s"/>
      <c r="E49" s="667" t="s"/>
      <c r="F49" s="667" t="s"/>
      <c r="G49" s="667" t="s"/>
      <c r="H49" s="667" t="s"/>
      <c r="I49" s="667" t="s"/>
      <c r="J49" s="667" t="s"/>
      <c r="K49" s="667" t="s"/>
      <c r="L49" s="669" t="s"/>
      <c r="M49" s="669" t="s"/>
      <c r="N49" s="669" t="s"/>
      <c r="O49" s="669" t="s"/>
      <c r="P49" s="669" t="s"/>
      <c r="Q49" s="669" t="s"/>
      <c r="R49" s="669" t="s"/>
      <c r="S49" s="669" t="s"/>
      <c r="T49" s="669" t="s"/>
      <c r="U49" s="669" t="s"/>
      <c r="V49" s="669" t="s"/>
      <c r="W49" s="669" t="s"/>
    </row>
    <row r="50" spans="2:23" customHeight="1">
      <c r="B50" s="662" t="s"/>
      <c r="C50" s="663" t="s">
        <v>405</v>
      </c>
      <c r="D50" s="664" t="s"/>
      <c r="E50" s="663" t="s"/>
      <c r="F50" s="663" t="s"/>
      <c r="G50" s="663" t="s"/>
      <c r="H50" s="663" t="s"/>
      <c r="I50" s="663" t="s"/>
      <c r="J50" s="663" t="s"/>
      <c r="K50" s="663" t="s"/>
      <c r="L50" s="665" t="s"/>
      <c r="M50" s="665" t="s"/>
      <c r="N50" s="665" t="s"/>
      <c r="O50" s="665" t="s"/>
      <c r="P50" s="665" t="s"/>
      <c r="Q50" s="665" t="s"/>
      <c r="R50" s="665" t="s"/>
      <c r="S50" s="665" t="s"/>
      <c r="T50" s="665" t="s"/>
      <c r="U50" s="665" t="s"/>
      <c r="V50" s="665" t="s"/>
      <c r="W50" s="665" t="s"/>
    </row>
    <row r="51" spans="2:23" customHeight="1">
      <c r="B51" s="666" t="s"/>
      <c r="C51" s="667" t="s">
        <v>406</v>
      </c>
      <c r="D51" s="667" t="s"/>
      <c r="E51" s="667" t="s"/>
      <c r="F51" s="667" t="s"/>
      <c r="G51" s="667" t="s"/>
      <c r="H51" s="667" t="s"/>
      <c r="I51" s="667" t="s"/>
      <c r="J51" s="667" t="s"/>
      <c r="K51" s="667" t="s"/>
      <c r="L51" s="669" t="s"/>
      <c r="M51" s="669" t="s"/>
      <c r="N51" s="669" t="s"/>
      <c r="O51" s="669" t="s"/>
      <c r="P51" s="669" t="s"/>
      <c r="Q51" s="669" t="s"/>
      <c r="R51" s="669" t="s"/>
      <c r="S51" s="669" t="s"/>
      <c r="T51" s="669" t="s"/>
      <c r="U51" s="669" t="s"/>
      <c r="V51" s="669" t="s"/>
      <c r="W51" s="669" t="s"/>
    </row>
    <row r="52" spans="2:23" customHeight="1">
      <c r="B52" s="662" t="s"/>
      <c r="C52" s="663" t="s">
        <v>407</v>
      </c>
      <c r="D52" s="664" t="s"/>
      <c r="E52" s="663" t="s"/>
      <c r="F52" s="663" t="s"/>
      <c r="G52" s="663" t="s"/>
      <c r="H52" s="663" t="s"/>
      <c r="I52" s="663" t="s"/>
      <c r="J52" s="663" t="s"/>
      <c r="K52" s="663" t="s"/>
      <c r="L52" s="665" t="s"/>
      <c r="M52" s="665" t="s"/>
      <c r="N52" s="665" t="s"/>
      <c r="O52" s="665" t="s"/>
      <c r="P52" s="665" t="s"/>
      <c r="Q52" s="665" t="s"/>
      <c r="R52" s="665" t="s"/>
      <c r="S52" s="665" t="s"/>
      <c r="T52" s="665" t="s"/>
      <c r="U52" s="665" t="s"/>
      <c r="V52" s="665" t="s"/>
      <c r="W52" s="665" t="s"/>
    </row>
    <row r="53" spans="2:23" customHeight="1">
      <c r="B53" s="666" t="s"/>
      <c r="C53" s="667" t="s">
        <v>408</v>
      </c>
      <c r="D53" s="667" t="s"/>
      <c r="E53" s="667" t="s"/>
      <c r="F53" s="667" t="s"/>
      <c r="G53" s="667" t="s"/>
      <c r="H53" s="667" t="s"/>
      <c r="I53" s="667" t="s"/>
      <c r="J53" s="667" t="s"/>
      <c r="K53" s="667" t="s"/>
      <c r="L53" s="669" t="s"/>
      <c r="M53" s="669" t="s"/>
      <c r="N53" s="669" t="s"/>
      <c r="O53" s="669" t="s"/>
      <c r="P53" s="669" t="s"/>
      <c r="Q53" s="669" t="s"/>
      <c r="R53" s="669" t="s"/>
      <c r="S53" s="669" t="s"/>
      <c r="T53" s="669" t="s"/>
      <c r="U53" s="669" t="s"/>
      <c r="V53" s="669" t="s"/>
      <c r="W53" s="669" t="s"/>
    </row>
    <row r="54" spans="2:23" customHeight="1">
      <c r="B54" s="662" t="s"/>
      <c r="C54" s="663" t="s">
        <v>409</v>
      </c>
      <c r="D54" s="664" t="s"/>
      <c r="E54" s="663" t="s"/>
      <c r="F54" s="663" t="s"/>
      <c r="G54" s="663" t="s"/>
      <c r="H54" s="663" t="s"/>
      <c r="I54" s="663" t="s"/>
      <c r="J54" s="663" t="s"/>
      <c r="K54" s="663" t="s"/>
      <c r="L54" s="665" t="s"/>
      <c r="M54" s="665" t="s"/>
      <c r="N54" s="665" t="s"/>
      <c r="O54" s="665" t="s"/>
      <c r="P54" s="665" t="s"/>
      <c r="Q54" s="665" t="s"/>
      <c r="R54" s="665" t="s"/>
      <c r="S54" s="665" t="s"/>
      <c r="T54" s="665" t="s"/>
      <c r="U54" s="665" t="s"/>
      <c r="V54" s="665" t="s"/>
      <c r="W54" s="665" t="s"/>
    </row>
    <row r="55" spans="2:23" customHeight="1">
      <c r="B55" s="666" t="s"/>
      <c r="C55" s="667" t="s">
        <v>410</v>
      </c>
      <c r="D55" s="667" t="s"/>
      <c r="E55" s="667" t="s"/>
      <c r="F55" s="667" t="s"/>
      <c r="G55" s="667" t="s"/>
      <c r="H55" s="667" t="s"/>
      <c r="I55" s="667" t="s"/>
      <c r="J55" s="667" t="s"/>
      <c r="K55" s="667" t="s"/>
      <c r="L55" s="669" t="s"/>
      <c r="M55" s="669" t="s"/>
      <c r="N55" s="669" t="s"/>
      <c r="O55" s="669" t="s"/>
      <c r="P55" s="669" t="s"/>
      <c r="Q55" s="669" t="s"/>
      <c r="R55" s="669" t="s"/>
      <c r="S55" s="669" t="s"/>
      <c r="T55" s="669" t="s"/>
      <c r="U55" s="669" t="s"/>
      <c r="V55" s="669" t="s"/>
      <c r="W55" s="669" t="s"/>
    </row>
    <row r="56" spans="2:23" customHeight="1">
      <c r="B56" s="662" t="s"/>
      <c r="C56" s="663" t="s">
        <v>411</v>
      </c>
      <c r="D56" s="664" t="s"/>
      <c r="E56" s="663" t="s"/>
      <c r="F56" s="663" t="s"/>
      <c r="G56" s="663" t="s"/>
      <c r="H56" s="663" t="s"/>
      <c r="I56" s="663" t="s"/>
      <c r="J56" s="663" t="s"/>
      <c r="K56" s="663" t="s"/>
      <c r="L56" s="665" t="s"/>
      <c r="M56" s="665" t="s"/>
      <c r="N56" s="665" t="s"/>
      <c r="O56" s="665" t="s"/>
      <c r="P56" s="665" t="s"/>
      <c r="Q56" s="665" t="s"/>
      <c r="R56" s="665" t="s"/>
      <c r="S56" s="665" t="s"/>
      <c r="T56" s="665" t="s"/>
      <c r="U56" s="665" t="s"/>
      <c r="V56" s="665" t="s"/>
      <c r="W56" s="665" t="s"/>
    </row>
    <row r="57" spans="2:23" customHeight="1">
      <c r="B57" s="666" t="s"/>
      <c r="C57" s="667" t="s">
        <v>412</v>
      </c>
      <c r="D57" s="667" t="s"/>
      <c r="E57" s="667" t="s"/>
      <c r="F57" s="667" t="s"/>
      <c r="G57" s="667" t="s"/>
      <c r="H57" s="667" t="s"/>
      <c r="I57" s="667" t="s"/>
      <c r="J57" s="667" t="s"/>
      <c r="K57" s="667" t="s"/>
      <c r="L57" s="669" t="s"/>
      <c r="M57" s="669" t="s"/>
      <c r="N57" s="669" t="s"/>
      <c r="O57" s="669" t="s"/>
      <c r="P57" s="669" t="s"/>
      <c r="Q57" s="669" t="s"/>
      <c r="R57" s="669" t="s"/>
      <c r="S57" s="669" t="s"/>
      <c r="T57" s="669" t="s"/>
      <c r="U57" s="669" t="s"/>
      <c r="V57" s="669" t="s"/>
      <c r="W57" s="669" t="s"/>
    </row>
    <row r="58" spans="2:23" customHeight="1">
      <c r="B58" s="662" t="s"/>
      <c r="C58" s="663" t="s">
        <v>413</v>
      </c>
      <c r="D58" s="664" t="s"/>
      <c r="E58" s="663" t="s"/>
      <c r="F58" s="663" t="s"/>
      <c r="G58" s="663" t="s"/>
      <c r="H58" s="663" t="s"/>
      <c r="I58" s="663" t="s"/>
      <c r="J58" s="663" t="s"/>
      <c r="K58" s="663" t="s"/>
      <c r="L58" s="665" t="s"/>
      <c r="M58" s="665" t="s"/>
      <c r="N58" s="665" t="s"/>
      <c r="O58" s="665" t="s"/>
      <c r="P58" s="665" t="s"/>
      <c r="Q58" s="665" t="s"/>
      <c r="R58" s="665" t="s"/>
      <c r="S58" s="665" t="s"/>
      <c r="T58" s="665" t="s"/>
      <c r="U58" s="665" t="s"/>
      <c r="V58" s="665" t="s"/>
      <c r="W58" s="665" t="s"/>
    </row>
    <row r="59" spans="2:23" customHeight="1">
      <c r="B59" s="666" t="s"/>
      <c r="C59" s="667" t="s">
        <v>414</v>
      </c>
      <c r="D59" s="667" t="s"/>
      <c r="E59" s="667" t="s"/>
      <c r="F59" s="667" t="s"/>
      <c r="G59" s="667" t="s"/>
      <c r="H59" s="667" t="s"/>
      <c r="I59" s="667" t="s"/>
      <c r="J59" s="667" t="s"/>
      <c r="K59" s="667" t="s"/>
      <c r="L59" s="669" t="s"/>
      <c r="M59" s="669" t="s"/>
      <c r="N59" s="669" t="s"/>
      <c r="O59" s="669" t="s"/>
      <c r="P59" s="669" t="s"/>
      <c r="Q59" s="669" t="s"/>
      <c r="R59" s="669" t="s"/>
      <c r="S59" s="669" t="s"/>
      <c r="T59" s="669" t="s"/>
      <c r="U59" s="669" t="s"/>
      <c r="V59" s="669" t="s"/>
      <c r="W59" s="669" t="s"/>
    </row>
    <row r="60" spans="2:23" customHeight="1">
      <c r="B60" s="662" t="s"/>
      <c r="C60" s="663" t="s">
        <v>415</v>
      </c>
      <c r="D60" s="664" t="s"/>
      <c r="E60" s="663" t="s"/>
      <c r="F60" s="663" t="s"/>
      <c r="G60" s="663" t="s"/>
      <c r="H60" s="663" t="s"/>
      <c r="I60" s="663" t="s"/>
      <c r="J60" s="663" t="s"/>
      <c r="K60" s="663" t="s"/>
      <c r="L60" s="665" t="s"/>
      <c r="M60" s="665" t="s"/>
      <c r="N60" s="665" t="s"/>
      <c r="O60" s="665" t="s"/>
      <c r="P60" s="665" t="s"/>
      <c r="Q60" s="665" t="s"/>
      <c r="R60" s="665" t="s"/>
      <c r="S60" s="665" t="s"/>
      <c r="T60" s="665" t="s"/>
      <c r="U60" s="665" t="s"/>
      <c r="V60" s="665" t="s"/>
      <c r="W60" s="665" t="s"/>
    </row>
    <row r="61" spans="2:23" customHeight="1">
      <c r="B61" s="666" t="s"/>
      <c r="C61" s="667" t="s">
        <v>416</v>
      </c>
      <c r="D61" s="667" t="s"/>
      <c r="E61" s="667" t="s"/>
      <c r="F61" s="667" t="s"/>
      <c r="G61" s="667" t="s"/>
      <c r="H61" s="667" t="s"/>
      <c r="I61" s="667" t="s"/>
      <c r="J61" s="667" t="s"/>
      <c r="K61" s="667" t="s"/>
      <c r="L61" s="669" t="s"/>
      <c r="M61" s="669" t="s"/>
      <c r="N61" s="669" t="s"/>
      <c r="O61" s="669" t="s"/>
      <c r="P61" s="669" t="s"/>
      <c r="Q61" s="669" t="s"/>
      <c r="R61" s="669" t="s"/>
      <c r="S61" s="669" t="s"/>
      <c r="T61" s="669" t="s"/>
      <c r="U61" s="669" t="s"/>
      <c r="V61" s="669" t="s"/>
      <c r="W61" s="669" t="s"/>
    </row>
    <row r="62" spans="2:23" customHeight="1">
      <c r="B62" s="662" t="s"/>
      <c r="C62" s="663" t="s">
        <v>417</v>
      </c>
      <c r="D62" s="664" t="s"/>
      <c r="E62" s="663" t="s"/>
      <c r="F62" s="663" t="s"/>
      <c r="G62" s="663" t="s"/>
      <c r="H62" s="663" t="s"/>
      <c r="I62" s="663" t="s"/>
      <c r="J62" s="663" t="s"/>
      <c r="K62" s="663" t="s"/>
      <c r="L62" s="665" t="s"/>
      <c r="M62" s="665" t="s"/>
      <c r="N62" s="665" t="s"/>
      <c r="O62" s="665" t="s"/>
      <c r="P62" s="665" t="s"/>
      <c r="Q62" s="665" t="s"/>
      <c r="R62" s="665" t="s"/>
      <c r="S62" s="665" t="s"/>
      <c r="T62" s="665" t="s"/>
      <c r="U62" s="665" t="s"/>
      <c r="V62" s="665" t="s"/>
      <c r="W62" s="665" t="s"/>
    </row>
    <row r="63" spans="2:23" customHeight="1">
      <c r="B63" s="666" t="s"/>
      <c r="C63" s="667" t="s">
        <v>418</v>
      </c>
      <c r="D63" s="667" t="s"/>
      <c r="E63" s="667" t="s"/>
      <c r="F63" s="667" t="s"/>
      <c r="G63" s="667" t="s"/>
      <c r="H63" s="667" t="s"/>
      <c r="I63" s="667" t="s"/>
      <c r="J63" s="667" t="s"/>
      <c r="K63" s="667" t="s"/>
      <c r="L63" s="669" t="s"/>
      <c r="M63" s="669" t="s"/>
      <c r="N63" s="669" t="s"/>
      <c r="O63" s="669" t="s"/>
      <c r="P63" s="669" t="s"/>
      <c r="Q63" s="669" t="s"/>
      <c r="R63" s="669" t="s"/>
      <c r="S63" s="669" t="s"/>
      <c r="T63" s="669" t="s"/>
      <c r="U63" s="669" t="s"/>
      <c r="V63" s="669" t="s"/>
      <c r="W63" s="669" t="s"/>
    </row>
    <row r="64" spans="2:23" customHeight="1">
      <c r="B64" s="662" t="s"/>
      <c r="C64" s="663" t="s">
        <v>419</v>
      </c>
      <c r="D64" s="664" t="s"/>
      <c r="E64" s="663" t="s"/>
      <c r="F64" s="663" t="s"/>
      <c r="G64" s="663" t="s"/>
      <c r="H64" s="663" t="s"/>
      <c r="I64" s="663" t="s"/>
      <c r="J64" s="663" t="s"/>
      <c r="K64" s="663" t="s"/>
      <c r="L64" s="665" t="s"/>
      <c r="M64" s="665" t="s"/>
      <c r="N64" s="665" t="s"/>
      <c r="O64" s="665" t="s"/>
      <c r="P64" s="665" t="s"/>
      <c r="Q64" s="665" t="s"/>
      <c r="R64" s="665" t="s"/>
      <c r="S64" s="665" t="s"/>
      <c r="T64" s="665" t="s"/>
      <c r="U64" s="665" t="s"/>
      <c r="V64" s="665" t="s"/>
      <c r="W64" s="665" t="s"/>
    </row>
  </sheetData>
  <mergeCells count="1">
    <mergeCell ref="B1:M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>
  <sheetPr/>
  <dimension ref="AF11"/>
  <sheetViews>
    <sheetView showGridLines="1" showOutlineSymbols="0" zoomScale="10" zoomScaleNormal="10" workbookViewId="0"/>
  </sheetViews>
  <sheetFormatPr defaultColWidth="9.025" defaultRowHeight="21" customHeight="1"/>
  <cols>
    <col min="1" max="1" width="13.625" style="713"/>
    <col min="2" max="18" width="13.625" style="713" customWidth="1"/>
    <col min="19" max="26" width="15.625" style="713" customWidth="1"/>
  </cols>
  <sheetData>
    <row r="1" spans="1:8" customHeight="1">
      <c r="A1" s="670" t="s">
        <v>223</v>
      </c>
      <c r="B1" s="671" t="s"/>
      <c r="C1" s="671" t="s"/>
      <c r="D1" s="671" t="s"/>
      <c r="E1" s="671" t="s"/>
      <c r="F1" s="671" t="s"/>
      <c r="G1" s="671" t="s"/>
      <c r="H1" s="672" t="s"/>
    </row>
    <row r="2" spans="1:8" customHeight="1">
      <c r="A2" s="673" t="s"/>
      <c r="B2" s="26" t="s">
        <v>224</v>
      </c>
      <c r="C2" s="26" t="s">
        <v>225</v>
      </c>
      <c r="D2" s="26" t="s">
        <v>226</v>
      </c>
      <c r="E2" s="674" t="s">
        <v>227</v>
      </c>
      <c r="F2" s="26" t="s">
        <v>228</v>
      </c>
      <c r="G2" s="26" t="s">
        <v>229</v>
      </c>
      <c r="H2" s="675" t="s">
        <v>230</v>
      </c>
    </row>
    <row r="3" spans="1:8" customHeight="1">
      <c r="A3" s="673" t="s">
        <v>231</v>
      </c>
      <c r="B3" s="26" t="s"/>
      <c r="C3" s="26" t="s"/>
      <c r="D3" s="26" t="s"/>
      <c r="E3" s="674" t="s"/>
      <c r="F3" s="26" t="s"/>
      <c r="G3" s="26" t="s"/>
      <c r="H3" s="675" t="s"/>
    </row>
    <row r="4" spans="1:8" customHeight="1">
      <c r="A4" s="673" t="s">
        <v>15</v>
      </c>
      <c r="B4" s="26" t="s"/>
      <c r="C4" s="26" t="s"/>
      <c r="D4" s="26" t="s"/>
      <c r="E4" s="674" t="s"/>
      <c r="F4" s="26" t="s"/>
      <c r="G4" s="26" t="s"/>
      <c r="H4" s="675" t="s"/>
    </row>
    <row r="5" spans="1:8" customHeight="1">
      <c r="A5" s="673" t="s">
        <v>232</v>
      </c>
      <c r="B5" s="26">
        <f>=B3*B4+1.5</f>
        <v>1.5</v>
      </c>
      <c r="C5" s="26">
        <f>=C3*C4+1.5</f>
        <v>1.5</v>
      </c>
      <c r="D5" s="26">
        <f>=D3*D4+1.5</f>
        <v>1.5</v>
      </c>
      <c r="E5" s="26">
        <f>=E3*E4+1.5</f>
        <v>1.5</v>
      </c>
      <c r="F5" s="26">
        <f>=F3*F4+1.5</f>
        <v>1.5</v>
      </c>
      <c r="G5" s="26">
        <f>=G3*G4+1.5</f>
        <v>1.5</v>
      </c>
      <c r="H5" s="675">
        <f>=H3*H4+1.5</f>
        <v>1.5</v>
      </c>
    </row>
    <row r="6" spans="1:8" customHeight="1">
      <c r="A6" s="673" t="s">
        <v>132</v>
      </c>
      <c r="B6" s="26" t="s"/>
      <c r="C6" s="26" t="s"/>
      <c r="D6" s="26" t="s"/>
      <c r="E6" s="674" t="s"/>
      <c r="F6" s="26" t="s"/>
      <c r="G6" s="26" t="s"/>
      <c r="H6" s="675" t="s"/>
    </row>
    <row r="7" spans="1:13" customHeight="1">
      <c r="A7" s="670" t="s">
        <v>233</v>
      </c>
      <c r="B7" s="671" t="s"/>
      <c r="C7" s="671" t="s"/>
      <c r="D7" s="671" t="s"/>
      <c r="E7" s="671" t="s"/>
      <c r="F7" s="671" t="s"/>
      <c r="G7" s="671" t="s"/>
      <c r="H7" s="671" t="s"/>
      <c r="I7" s="671" t="s"/>
      <c r="J7" s="671" t="s"/>
      <c r="K7" s="671" t="s"/>
      <c r="L7" s="671" t="s"/>
      <c r="M7" s="672" t="s"/>
    </row>
    <row r="8" spans="1:13" customHeight="1">
      <c r="A8" s="673" t="s"/>
      <c r="B8" s="676" t="s">
        <v>234</v>
      </c>
      <c r="C8" s="676" t="s">
        <v>235</v>
      </c>
      <c r="D8" s="676" t="s">
        <v>236</v>
      </c>
      <c r="E8" s="676" t="s">
        <v>237</v>
      </c>
      <c r="F8" s="26" t="s">
        <v>238</v>
      </c>
      <c r="G8" s="26" t="s">
        <v>239</v>
      </c>
      <c r="H8" s="26" t="s">
        <v>240</v>
      </c>
      <c r="I8" s="26" t="s">
        <v>241</v>
      </c>
      <c r="J8" s="26" t="s">
        <v>242</v>
      </c>
      <c r="K8" s="26" t="s">
        <v>243</v>
      </c>
      <c r="L8" s="26" t="s">
        <v>244</v>
      </c>
      <c r="M8" s="675" t="s">
        <v>245</v>
      </c>
    </row>
    <row r="9" spans="1:13" customHeight="1">
      <c r="A9" s="673" t="s">
        <v>232</v>
      </c>
      <c r="B9" s="674" t="s"/>
      <c r="C9" s="674" t="s"/>
      <c r="D9" s="674" t="s"/>
      <c r="E9" s="674" t="s"/>
      <c r="F9" s="674" t="s"/>
      <c r="G9" s="674" t="s"/>
      <c r="H9" s="674" t="s"/>
      <c r="I9" s="674" t="s"/>
      <c r="J9" s="674" t="s"/>
      <c r="K9" s="674" t="s"/>
      <c r="L9" s="674" t="s"/>
      <c r="M9" s="677" t="s"/>
    </row>
    <row r="10" spans="1:13" customHeight="1">
      <c r="A10" s="673" t="s">
        <v>132</v>
      </c>
      <c r="B10" s="26" t="s"/>
      <c r="C10" s="26" t="s"/>
      <c r="D10" s="26" t="s"/>
      <c r="E10" s="26" t="s"/>
      <c r="F10" s="26" t="s"/>
      <c r="G10" s="26" t="s"/>
      <c r="H10" s="26" t="s"/>
      <c r="I10" s="26" t="s"/>
      <c r="J10" s="26" t="s"/>
      <c r="K10" s="26" t="s"/>
      <c r="L10" s="26" t="s"/>
      <c r="M10" s="675" t="s"/>
    </row>
    <row r="11" spans="1:13" customHeight="1">
      <c r="A11" s="678" t="s">
        <v>246</v>
      </c>
      <c r="B11" s="679">
        <f>=B10-B9</f>
        <v>0</v>
      </c>
      <c r="C11" s="679">
        <f>=C10-C9</f>
        <v>0</v>
      </c>
      <c r="D11" s="679">
        <f>=D10-D9</f>
        <v>0</v>
      </c>
      <c r="E11" s="679">
        <f>=E10-E9</f>
        <v>0</v>
      </c>
      <c r="F11" s="679">
        <f>=F10-F9</f>
        <v>0</v>
      </c>
      <c r="G11" s="679">
        <f>=G10-G9</f>
        <v>0</v>
      </c>
      <c r="H11" s="679">
        <f>=H10-H9</f>
        <v>0</v>
      </c>
      <c r="I11" s="679">
        <f>=I10-I9</f>
        <v>0</v>
      </c>
      <c r="J11" s="679">
        <f>=J10-J9</f>
        <v>0</v>
      </c>
      <c r="K11" s="679">
        <f>=K10-K9</f>
        <v>0</v>
      </c>
      <c r="L11" s="679">
        <f>=L10-L9</f>
        <v>0</v>
      </c>
      <c r="M11" s="680">
        <f>=M10-M9</f>
        <v>0</v>
      </c>
    </row>
  </sheetData>
  <mergeCells count="2">
    <mergeCell ref="A1:H1"/>
    <mergeCell ref="A7:M7"/>
  </mergeCells>
  <pageMargins left="0.75" right="0.75" top="1" bottom="1" header="0.5" footer="0.5"/>
  <headerFooter/>
</worksheet>
</file>

<file path=xl/worksheets/sheet12.xml><?xml version="1.0" encoding="utf-8"?>
<worksheet xmlns:r="http://schemas.openxmlformats.org/officeDocument/2006/relationships" xmlns="http://schemas.openxmlformats.org/spreadsheetml/2006/main">
  <sheetPr/>
  <dimension ref="A1"/>
  <sheetViews>
    <sheetView showGridLines="1" workbookViewId="0"/>
  </sheetViews>
  <sheetFormatPr defaultColWidth="9" defaultRowHeight="13.5"/>
  <sheetData/>
  <pageMargins left="0.75" right="0.75" top="1" bottom="1" header="0.5" footer="0.5"/>
  <headerFooter/>
  <drawing r:id="rId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WPS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terms:created xsi:type="dcterms:W3CDTF">2026-10-15T22:40:47Z</dcterms:created>
  <dcterms:modified xsi:type="dcterms:W3CDTF">2026-10-15T22:40:47Z</dcterms:modified>
</cp:coreProperties>
</file>